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规模大户" sheetId="4" r:id="rId1"/>
  </sheets>
  <definedNames>
    <definedName name="_xlnm._FilterDatabase" localSheetId="0" hidden="1">规模大户!$A$3:$O$75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<sst xmlns="http://schemas.openxmlformats.org/spreadsheetml/2006/main" count="165" uniqueCount="133">
  <si>
    <t xml:space="preserve">      2025年度北仑区早稻、晚稻规模大户种植补贴资金统计表</t>
  </si>
  <si>
    <t>街道</t>
  </si>
  <si>
    <t>主体信息</t>
  </si>
  <si>
    <t>联系电话</t>
  </si>
  <si>
    <t>种植地点（具体到村）</t>
  </si>
  <si>
    <t>补贴面积（亩）</t>
  </si>
  <si>
    <t>补贴标准（元/亩）</t>
  </si>
  <si>
    <t>补贴金额
（元）</t>
  </si>
  <si>
    <t>备注</t>
  </si>
  <si>
    <t>早稻</t>
  </si>
  <si>
    <t>单季晚稻</t>
  </si>
  <si>
    <t>连作晚稻</t>
  </si>
  <si>
    <t>合计</t>
  </si>
  <si>
    <t>新碶</t>
  </si>
  <si>
    <t>*立行</t>
  </si>
  <si>
    <t>大同村</t>
  </si>
  <si>
    <t>*传纪</t>
  </si>
  <si>
    <t>高塘村</t>
  </si>
  <si>
    <t>宁波市杨海水稻专业合作社</t>
  </si>
  <si>
    <t>岭南村</t>
  </si>
  <si>
    <t>*朝阳</t>
  </si>
  <si>
    <t>算山村</t>
  </si>
  <si>
    <t>小麦36.74亩，符合规模大户补贴。</t>
  </si>
  <si>
    <t>*胜良</t>
  </si>
  <si>
    <t>算山村、许胡村</t>
  </si>
  <si>
    <t>*杰</t>
  </si>
  <si>
    <t>许胡村</t>
  </si>
  <si>
    <t>宁波为联农业发展有限公司</t>
  </si>
  <si>
    <t>永久村</t>
  </si>
  <si>
    <t>小计</t>
  </si>
  <si>
    <t>小港</t>
  </si>
  <si>
    <t>宁波市鄞州姜山正高家庭农场</t>
  </si>
  <si>
    <t>江桥头
下周隘
钟家桥</t>
  </si>
  <si>
    <t>宁波市鄞州邱隘陈佳敏家庭农场（陈方会）</t>
  </si>
  <si>
    <t>渡头董
姚张
桥头严
东岗碶
姚墅</t>
  </si>
  <si>
    <t>宁波农之者农业服务有限公司</t>
  </si>
  <si>
    <t>新模
新棉</t>
  </si>
  <si>
    <t>浙江甬鑫农业发展有限公司（刘卫国）</t>
  </si>
  <si>
    <t>下邵
合兴</t>
  </si>
  <si>
    <t>宁波市鄞州姜山金仓水稻农场（祝显力）</t>
  </si>
  <si>
    <t>鲍家洋
丁家山
五盟
湖芳</t>
  </si>
  <si>
    <t>宁波北仑区新峰家庭农场（缪世南）</t>
  </si>
  <si>
    <t>新政
新立</t>
  </si>
  <si>
    <t>*邦达</t>
  </si>
  <si>
    <t>姚张(朱家渡以北)</t>
  </si>
  <si>
    <t>小麦26.19亩规模补贴未发，补贴标准120元/亩。</t>
  </si>
  <si>
    <t>大碶</t>
  </si>
  <si>
    <t>*新科</t>
  </si>
  <si>
    <t>城东村
新路村
后洋村
邬隘村
堍头村
青林村
烟墩村
莘峰村</t>
  </si>
  <si>
    <t>*国苗</t>
  </si>
  <si>
    <t>湖塘村
邬隘村</t>
  </si>
  <si>
    <t>*雪亮</t>
  </si>
  <si>
    <t>璎珞村</t>
  </si>
  <si>
    <t>*永明</t>
  </si>
  <si>
    <t>石湫村五岭下</t>
  </si>
  <si>
    <t>*晓昶</t>
  </si>
  <si>
    <t>湖塘村
邬隘村
新和村</t>
  </si>
  <si>
    <t>宁波市北仑侃宝果木专业合作社（谢侃恺）</t>
  </si>
  <si>
    <t>柴楼村</t>
  </si>
  <si>
    <t>*岳云</t>
  </si>
  <si>
    <t>新安村
邬隘村</t>
  </si>
  <si>
    <t>*涛</t>
  </si>
  <si>
    <t>林头方村
嘉溪村
先锋村
邬隘村</t>
  </si>
  <si>
    <t>*增影</t>
  </si>
  <si>
    <t>徐洋村</t>
  </si>
  <si>
    <t>*伟德</t>
  </si>
  <si>
    <t>莘岙村</t>
  </si>
  <si>
    <t>*源庆</t>
  </si>
  <si>
    <t>*夫安</t>
  </si>
  <si>
    <t>*国龙</t>
  </si>
  <si>
    <t>林头方村</t>
  </si>
  <si>
    <t>*腾光</t>
  </si>
  <si>
    <t>柴桥</t>
  </si>
  <si>
    <t>宁波市北仑区梅山海时达家庭农场</t>
  </si>
  <si>
    <t>车堍村
东六房
高村
后郑村
久勤村
岭下村
前郑村
四合村</t>
  </si>
  <si>
    <t>*如田</t>
  </si>
  <si>
    <t>红光村
上史村</t>
  </si>
  <si>
    <t>*安康</t>
  </si>
  <si>
    <t>岭下村
后郑村</t>
  </si>
  <si>
    <t>*绵良</t>
  </si>
  <si>
    <t>上周社
五马村</t>
  </si>
  <si>
    <t>霞浦</t>
  </si>
  <si>
    <t>*孝祖</t>
  </si>
  <si>
    <t>宝山村</t>
  </si>
  <si>
    <t>宁波市北仑绿青农业有限公司</t>
  </si>
  <si>
    <t>董王村</t>
  </si>
  <si>
    <t>*贵明</t>
  </si>
  <si>
    <t>礁碶村</t>
  </si>
  <si>
    <t>宁波市汇农农业有限公司</t>
  </si>
  <si>
    <t>*朝林</t>
  </si>
  <si>
    <t>胜利村
下张村
朱塘村</t>
  </si>
  <si>
    <t>*国平</t>
  </si>
  <si>
    <t>霞南村</t>
  </si>
  <si>
    <t>*国青</t>
  </si>
  <si>
    <t>*学军</t>
  </si>
  <si>
    <t>霞西村</t>
  </si>
  <si>
    <t>*善良</t>
  </si>
  <si>
    <t>镇东村</t>
  </si>
  <si>
    <t>*和平</t>
  </si>
  <si>
    <t>宁波甬升农业科技发展有限公司</t>
  </si>
  <si>
    <t>*赛红</t>
  </si>
  <si>
    <t>*忠成</t>
  </si>
  <si>
    <t>戚家山</t>
  </si>
  <si>
    <t>宁波市农之者农业服务有限公司(孙新科)</t>
  </si>
  <si>
    <t>林唐村</t>
  </si>
  <si>
    <t>春晓</t>
  </si>
  <si>
    <t>*明安</t>
  </si>
  <si>
    <t>慈岙村</t>
  </si>
  <si>
    <t>干岙村</t>
  </si>
  <si>
    <t>宁波市北仑区春晓良丰农场（王万荣）</t>
  </si>
  <si>
    <t>青龙矸两侧
三山村
山海丽景东侧
咸昶村
洋沙山路东</t>
  </si>
  <si>
    <t>宁波市北仑区春禾粮食机械化生产专业合作社（丁汉成）</t>
  </si>
  <si>
    <t>三山村</t>
  </si>
  <si>
    <t>春晓春之禾家庭农场（丁汉成）</t>
  </si>
  <si>
    <t>永稔塘</t>
  </si>
  <si>
    <t>宁波市北仑区东海春晓蔬菜专业合作社（周世海）</t>
  </si>
  <si>
    <t>小岙塘</t>
  </si>
  <si>
    <t>梅山</t>
  </si>
  <si>
    <t>宁波归禾农业发展有限公司</t>
  </si>
  <si>
    <t>碑塔村</t>
  </si>
  <si>
    <t>宁波市北仑侃宝果木专业合作社</t>
  </si>
  <si>
    <t>梅西村</t>
  </si>
  <si>
    <t>周剑锋</t>
  </si>
  <si>
    <t>炮台</t>
  </si>
  <si>
    <t>下道头
钟家塘</t>
  </si>
  <si>
    <t>白峰</t>
  </si>
  <si>
    <t>道头村
官庄村
轮仰村
勤山村
上阳村
阳东村</t>
  </si>
  <si>
    <t>郭巨</t>
  </si>
  <si>
    <t>宁波市北仑区郭巨生态开发管理公司</t>
  </si>
  <si>
    <t>郭巨塘</t>
  </si>
  <si>
    <t>另外再生稻10.2亩，补贴按照连作晚稻。</t>
  </si>
  <si>
    <t>小麦规模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</si>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</sst>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8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rgb="FF00B050"/>
      <name val="宋体"/>
      <charset val="134"/>
      <scheme val="minor"/>
    </font>
    <font>
      <sz val="20"/>
      <color theme="1"/>
      <name val="宋体"/>
      <charset val="134"/>
    </font>
    <font>
      <sz val="2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0" borderId="4" xfId="5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9" fillId="0" borderId="4" xfId="5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4" xfId="50" applyFont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/>
    </xf>
    <xf numFmtId="0" fontId="9" fillId="0" borderId="4" xfId="49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/>
    </xf>
    <xf numFmtId="0" fontId="6" fillId="0" borderId="4" xfId="0" applyFont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justify" vertical="center"/>
    </xf>
    <xf numFmtId="0" fontId="6" fillId="0" borderId="4" xfId="0" applyFont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justify" vertical="center"/>
    </xf>
    <xf numFmtId="0" fontId="2" fillId="0" borderId="0" xfId="0" applyFont="1" applyBorder="1">
      <alignment vertical="center"/>
    </xf>
    <xf numFmtId="0" fontId="2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00B05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89"/>
  <sheetViews>
    <sheetView tabSelected="1" zoomScale="70" zoomScaleNormal="70" topLeftCell="A42" workbookViewId="0">
      <selection activeCell="B50" sqref="B50"/>
    </sheetView>
  </sheetViews>
  <sheetFormatPr defaultColWidth="8.88181818181818" defaultRowHeight="23"/>
  <cols>
    <col min="1" max="1" width="11.7818181818182" style="3" customWidth="1"/>
    <col min="2" max="2" width="34.0818181818182" style="4" customWidth="1"/>
    <col min="3" max="3" width="28.7545454545455" hidden="1" customWidth="1"/>
    <col min="4" max="4" width="30.6818181818182" customWidth="1"/>
    <col min="5" max="5" width="17.0363636363636" style="5" customWidth="1"/>
    <col min="6" max="6" width="18.8181818181818" style="6" customWidth="1"/>
    <col min="7" max="7" width="17.2" style="6" customWidth="1"/>
    <col min="8" max="8" width="17.2" style="7" customWidth="1"/>
    <col min="9" max="9" width="16.8181818181818" style="7" customWidth="1"/>
    <col min="10" max="10" width="16.8090909090909" style="7" customWidth="1"/>
    <col min="11" max="11" width="16.3454545454545" style="7" customWidth="1"/>
    <col min="12" max="12" width="19.3181818181818" style="7" customWidth="1"/>
    <col min="13" max="13" width="15.5272727272727" style="7" customWidth="1"/>
    <col min="14" max="14" width="19.5363636363636" style="7" customWidth="1"/>
    <col min="15" max="15" width="24.3636363636364" style="8" customWidth="1"/>
    <col min="16" max="16" width="12.2545454545455" style="9"/>
    <col min="17" max="25" width="8.88181818181818" style="9"/>
    <col min="26" max="26" width="13.8727272727273" style="9"/>
  </cols>
  <sheetData>
    <row r="1" ht="50" customHeight="1" spans="1:15">
      <c r="A1" s="10" t="s">
        <v>0</v>
      </c>
      <c r="B1" s="11"/>
      <c r="C1" s="12"/>
      <c r="D1" s="12"/>
      <c r="E1" s="13"/>
      <c r="F1" s="14"/>
      <c r="G1" s="14"/>
      <c r="H1" s="15"/>
      <c r="I1" s="15"/>
      <c r="J1" s="15"/>
      <c r="K1" s="15"/>
      <c r="L1" s="15"/>
      <c r="M1" s="15"/>
      <c r="N1" s="15"/>
      <c r="O1" s="80"/>
    </row>
    <row r="2" ht="25.5" spans="1:15">
      <c r="A2" s="16" t="s">
        <v>1</v>
      </c>
      <c r="B2" s="17" t="s">
        <v>2</v>
      </c>
      <c r="C2" s="18" t="s">
        <v>3</v>
      </c>
      <c r="D2" s="19" t="s">
        <v>4</v>
      </c>
      <c r="E2" s="20" t="s">
        <v>5</v>
      </c>
      <c r="F2" s="20"/>
      <c r="G2" s="20"/>
      <c r="H2" s="21" t="s">
        <v>6</v>
      </c>
      <c r="I2" s="74"/>
      <c r="J2" s="81"/>
      <c r="K2" s="21" t="s">
        <v>7</v>
      </c>
      <c r="L2" s="74"/>
      <c r="M2" s="74"/>
      <c r="N2" s="81"/>
      <c r="O2" s="82" t="s">
        <v>8</v>
      </c>
    </row>
    <row r="3" ht="25.5" spans="1:15">
      <c r="A3" s="22"/>
      <c r="B3" s="23"/>
      <c r="C3" s="22"/>
      <c r="D3" s="19"/>
      <c r="E3" s="24" t="s">
        <v>9</v>
      </c>
      <c r="F3" s="25" t="s">
        <v>10</v>
      </c>
      <c r="G3" s="25" t="s">
        <v>11</v>
      </c>
      <c r="H3" s="19" t="s">
        <v>9</v>
      </c>
      <c r="I3" s="83" t="s">
        <v>10</v>
      </c>
      <c r="J3" s="83" t="s">
        <v>11</v>
      </c>
      <c r="K3" s="19" t="s">
        <v>9</v>
      </c>
      <c r="L3" s="83" t="s">
        <v>10</v>
      </c>
      <c r="M3" s="83" t="s">
        <v>11</v>
      </c>
      <c r="N3" s="19" t="s">
        <v>12</v>
      </c>
      <c r="O3" s="84"/>
    </row>
    <row r="4" ht="25.5" spans="1:15">
      <c r="A4" s="26" t="s">
        <v>13</v>
      </c>
      <c r="B4" s="27" t="s">
        <v>14</v>
      </c>
      <c r="C4" s="28">
        <v>13306660611</v>
      </c>
      <c r="D4" s="29" t="s">
        <v>15</v>
      </c>
      <c r="E4" s="30">
        <v>154.39</v>
      </c>
      <c r="F4" s="31">
        <v>1.01</v>
      </c>
      <c r="G4" s="31">
        <v>154.39</v>
      </c>
      <c r="H4" s="32">
        <v>150</v>
      </c>
      <c r="I4" s="32">
        <v>120</v>
      </c>
      <c r="J4" s="32">
        <v>170</v>
      </c>
      <c r="K4" s="32">
        <f>E4*H4</f>
        <v>23158.5</v>
      </c>
      <c r="L4" s="32">
        <f>F4*I4</f>
        <v>121.2</v>
      </c>
      <c r="M4" s="32">
        <f>G4*J4</f>
        <v>26246.3</v>
      </c>
      <c r="N4" s="32">
        <f>K4+L4+M4</f>
        <v>49526</v>
      </c>
      <c r="O4" s="85"/>
    </row>
    <row r="5" ht="25.5" spans="1:15">
      <c r="A5" s="26"/>
      <c r="B5" s="27" t="s">
        <v>16</v>
      </c>
      <c r="C5" s="28">
        <v>15967877388</v>
      </c>
      <c r="D5" s="29" t="s">
        <v>17</v>
      </c>
      <c r="E5" s="30">
        <v>14.5</v>
      </c>
      <c r="F5" s="31">
        <v>75.92</v>
      </c>
      <c r="G5" s="33">
        <v>14.79</v>
      </c>
      <c r="H5" s="32">
        <v>150</v>
      </c>
      <c r="I5" s="32">
        <v>120</v>
      </c>
      <c r="J5" s="32">
        <v>170</v>
      </c>
      <c r="K5" s="32">
        <f t="shared" ref="K5:K36" si="0">E5*H5</f>
        <v>2175</v>
      </c>
      <c r="L5" s="32">
        <f t="shared" ref="L5:L36" si="1">F5*I5</f>
        <v>9110.4</v>
      </c>
      <c r="M5" s="32">
        <f t="shared" ref="M5:M36" si="2">G5*J5</f>
        <v>2514.3</v>
      </c>
      <c r="N5" s="32">
        <f t="shared" ref="N5:N36" si="3">K5+L5+M5</f>
        <v>13799.7</v>
      </c>
      <c r="O5" s="85"/>
    </row>
    <row r="6" ht="51" spans="1:15">
      <c r="A6" s="26"/>
      <c r="B6" s="27" t="s">
        <v>18</v>
      </c>
      <c r="C6" s="28">
        <v>15888052555</v>
      </c>
      <c r="D6" s="29" t="s">
        <v>19</v>
      </c>
      <c r="E6" s="30">
        <v>152.56</v>
      </c>
      <c r="F6" s="31">
        <v>11.9</v>
      </c>
      <c r="G6" s="31">
        <v>152.56</v>
      </c>
      <c r="H6" s="32">
        <v>150</v>
      </c>
      <c r="I6" s="32">
        <v>120</v>
      </c>
      <c r="J6" s="32">
        <v>170</v>
      </c>
      <c r="K6" s="32">
        <f t="shared" si="0"/>
        <v>22884</v>
      </c>
      <c r="L6" s="32">
        <f t="shared" si="1"/>
        <v>1428</v>
      </c>
      <c r="M6" s="32">
        <f t="shared" si="2"/>
        <v>25935.2</v>
      </c>
      <c r="N6" s="32">
        <f t="shared" si="3"/>
        <v>50247.2</v>
      </c>
      <c r="O6" s="85"/>
    </row>
    <row r="7" ht="102" spans="1:15">
      <c r="A7" s="26"/>
      <c r="B7" s="27" t="s">
        <v>20</v>
      </c>
      <c r="C7" s="28">
        <v>18505880066</v>
      </c>
      <c r="D7" s="29" t="s">
        <v>21</v>
      </c>
      <c r="E7" s="30">
        <v>0</v>
      </c>
      <c r="F7" s="31">
        <v>32.73</v>
      </c>
      <c r="G7" s="31">
        <v>0</v>
      </c>
      <c r="H7" s="32">
        <v>150</v>
      </c>
      <c r="I7" s="32">
        <v>120</v>
      </c>
      <c r="J7" s="32">
        <v>170</v>
      </c>
      <c r="K7" s="32">
        <f t="shared" si="0"/>
        <v>0</v>
      </c>
      <c r="L7" s="32">
        <f t="shared" si="1"/>
        <v>3927.6</v>
      </c>
      <c r="M7" s="32">
        <f t="shared" si="2"/>
        <v>0</v>
      </c>
      <c r="N7" s="32">
        <f t="shared" si="3"/>
        <v>3927.6</v>
      </c>
      <c r="O7" s="86" t="s">
        <v>22</v>
      </c>
    </row>
    <row r="8" ht="25.5" spans="1:15">
      <c r="A8" s="26"/>
      <c r="B8" s="34" t="s">
        <v>23</v>
      </c>
      <c r="C8" s="35">
        <v>13732180355</v>
      </c>
      <c r="D8" s="36" t="s">
        <v>24</v>
      </c>
      <c r="E8" s="30">
        <v>9.57</v>
      </c>
      <c r="F8" s="31">
        <v>177.9</v>
      </c>
      <c r="G8" s="31">
        <v>7.13</v>
      </c>
      <c r="H8" s="32">
        <v>150</v>
      </c>
      <c r="I8" s="32">
        <v>120</v>
      </c>
      <c r="J8" s="32">
        <v>170</v>
      </c>
      <c r="K8" s="32">
        <f t="shared" si="0"/>
        <v>1435.5</v>
      </c>
      <c r="L8" s="32">
        <f t="shared" si="1"/>
        <v>21348</v>
      </c>
      <c r="M8" s="32">
        <f t="shared" si="2"/>
        <v>1212.1</v>
      </c>
      <c r="N8" s="32">
        <f t="shared" si="3"/>
        <v>23995.6</v>
      </c>
      <c r="O8" s="85"/>
    </row>
    <row r="9" ht="25.5" spans="1:15">
      <c r="A9" s="26"/>
      <c r="B9" s="37" t="s">
        <v>25</v>
      </c>
      <c r="C9" s="38">
        <v>13806630550</v>
      </c>
      <c r="D9" s="36" t="s">
        <v>26</v>
      </c>
      <c r="E9" s="30">
        <v>66.2</v>
      </c>
      <c r="F9" s="31">
        <v>5.15</v>
      </c>
      <c r="G9" s="33">
        <v>70</v>
      </c>
      <c r="H9" s="32">
        <v>150</v>
      </c>
      <c r="I9" s="32">
        <v>120</v>
      </c>
      <c r="J9" s="32">
        <v>170</v>
      </c>
      <c r="K9" s="32">
        <f t="shared" si="0"/>
        <v>9930</v>
      </c>
      <c r="L9" s="32">
        <f t="shared" si="1"/>
        <v>618</v>
      </c>
      <c r="M9" s="32">
        <f t="shared" si="2"/>
        <v>11900</v>
      </c>
      <c r="N9" s="32">
        <f t="shared" si="3"/>
        <v>22448</v>
      </c>
      <c r="O9" s="85"/>
    </row>
    <row r="10" ht="51" spans="1:15">
      <c r="A10" s="26"/>
      <c r="B10" s="37" t="s">
        <v>27</v>
      </c>
      <c r="C10" s="38">
        <v>15058867578</v>
      </c>
      <c r="D10" s="36" t="s">
        <v>28</v>
      </c>
      <c r="E10" s="30">
        <v>336.58</v>
      </c>
      <c r="F10" s="39">
        <v>302.96</v>
      </c>
      <c r="G10" s="39">
        <v>336.88</v>
      </c>
      <c r="H10" s="32">
        <v>150</v>
      </c>
      <c r="I10" s="32">
        <v>120</v>
      </c>
      <c r="J10" s="32">
        <v>170</v>
      </c>
      <c r="K10" s="32">
        <f t="shared" si="0"/>
        <v>50487</v>
      </c>
      <c r="L10" s="32">
        <f t="shared" si="1"/>
        <v>36355.2</v>
      </c>
      <c r="M10" s="32">
        <f t="shared" si="2"/>
        <v>57269.6</v>
      </c>
      <c r="N10" s="32">
        <f t="shared" si="3"/>
        <v>144111.8</v>
      </c>
      <c r="O10" s="85"/>
    </row>
    <row r="11" ht="25.5" spans="1:28">
      <c r="A11" s="26"/>
      <c r="B11" s="40" t="s">
        <v>29</v>
      </c>
      <c r="C11" s="41"/>
      <c r="D11" s="42"/>
      <c r="E11" s="36">
        <f>SUM(E4:E10)</f>
        <v>733.8</v>
      </c>
      <c r="F11" s="36">
        <f>SUM(F4:F10)</f>
        <v>607.57</v>
      </c>
      <c r="G11" s="36">
        <f>SUM(G4:G10)</f>
        <v>735.75</v>
      </c>
      <c r="H11" s="32">
        <v>150</v>
      </c>
      <c r="I11" s="32">
        <v>120</v>
      </c>
      <c r="J11" s="32">
        <v>170</v>
      </c>
      <c r="K11" s="32">
        <f t="shared" si="0"/>
        <v>110070</v>
      </c>
      <c r="L11" s="32">
        <f t="shared" si="1"/>
        <v>72908.4</v>
      </c>
      <c r="M11" s="32">
        <f t="shared" si="2"/>
        <v>125077.5</v>
      </c>
      <c r="N11" s="32">
        <f t="shared" si="3"/>
        <v>308055.9</v>
      </c>
      <c r="O11" s="85"/>
      <c r="AA11" s="9"/>
      <c r="AB11" s="9"/>
    </row>
    <row r="12" ht="76.5" spans="1:15">
      <c r="A12" s="26" t="s">
        <v>30</v>
      </c>
      <c r="B12" s="37" t="s">
        <v>31</v>
      </c>
      <c r="C12" s="36"/>
      <c r="D12" s="43" t="s">
        <v>32</v>
      </c>
      <c r="E12" s="44">
        <v>1507.83</v>
      </c>
      <c r="F12" s="31">
        <v>628.29</v>
      </c>
      <c r="G12" s="31">
        <v>1507.83</v>
      </c>
      <c r="H12" s="32">
        <v>150</v>
      </c>
      <c r="I12" s="32">
        <v>120</v>
      </c>
      <c r="J12" s="32">
        <v>170</v>
      </c>
      <c r="K12" s="32">
        <f t="shared" si="0"/>
        <v>226174.5</v>
      </c>
      <c r="L12" s="32">
        <f t="shared" si="1"/>
        <v>75394.8</v>
      </c>
      <c r="M12" s="32">
        <f t="shared" si="2"/>
        <v>256331.1</v>
      </c>
      <c r="N12" s="32">
        <f t="shared" si="3"/>
        <v>557900.4</v>
      </c>
      <c r="O12" s="85"/>
    </row>
    <row r="13" ht="118" customHeight="1" spans="1:15">
      <c r="A13" s="26"/>
      <c r="B13" s="37" t="s">
        <v>33</v>
      </c>
      <c r="C13" s="36"/>
      <c r="D13" s="45" t="s">
        <v>34</v>
      </c>
      <c r="E13" s="44">
        <v>995.65</v>
      </c>
      <c r="F13" s="39">
        <v>570</v>
      </c>
      <c r="G13" s="31">
        <v>995.44</v>
      </c>
      <c r="H13" s="32">
        <v>150</v>
      </c>
      <c r="I13" s="32">
        <v>120</v>
      </c>
      <c r="J13" s="32">
        <v>170</v>
      </c>
      <c r="K13" s="32">
        <f t="shared" si="0"/>
        <v>149347.5</v>
      </c>
      <c r="L13" s="32">
        <f t="shared" si="1"/>
        <v>68400</v>
      </c>
      <c r="M13" s="32">
        <f t="shared" si="2"/>
        <v>169224.8</v>
      </c>
      <c r="N13" s="32">
        <f t="shared" si="3"/>
        <v>386972.3</v>
      </c>
      <c r="O13" s="85"/>
    </row>
    <row r="14" ht="51" spans="1:15">
      <c r="A14" s="26"/>
      <c r="B14" s="46" t="s">
        <v>35</v>
      </c>
      <c r="C14" s="36">
        <v>13906690701</v>
      </c>
      <c r="D14" s="43" t="s">
        <v>36</v>
      </c>
      <c r="E14" s="44">
        <v>1008.2</v>
      </c>
      <c r="F14" s="31">
        <v>113.29</v>
      </c>
      <c r="G14" s="33">
        <v>1012.36</v>
      </c>
      <c r="H14" s="32">
        <v>150</v>
      </c>
      <c r="I14" s="32">
        <v>120</v>
      </c>
      <c r="J14" s="32">
        <v>170</v>
      </c>
      <c r="K14" s="32">
        <f t="shared" si="0"/>
        <v>151230</v>
      </c>
      <c r="L14" s="32">
        <f t="shared" si="1"/>
        <v>13594.8</v>
      </c>
      <c r="M14" s="32">
        <f t="shared" si="2"/>
        <v>172101.2</v>
      </c>
      <c r="N14" s="32">
        <f t="shared" si="3"/>
        <v>336926</v>
      </c>
      <c r="O14" s="85"/>
    </row>
    <row r="15" ht="51" spans="1:15">
      <c r="A15" s="26"/>
      <c r="B15" s="47" t="s">
        <v>37</v>
      </c>
      <c r="C15" s="36"/>
      <c r="D15" s="43" t="s">
        <v>38</v>
      </c>
      <c r="E15" s="44">
        <v>577.87</v>
      </c>
      <c r="F15" s="31">
        <v>484.8</v>
      </c>
      <c r="G15" s="31">
        <v>577.87</v>
      </c>
      <c r="H15" s="32">
        <v>150</v>
      </c>
      <c r="I15" s="32">
        <v>120</v>
      </c>
      <c r="J15" s="32">
        <v>170</v>
      </c>
      <c r="K15" s="32">
        <f t="shared" si="0"/>
        <v>86680.5</v>
      </c>
      <c r="L15" s="32">
        <f t="shared" si="1"/>
        <v>58176</v>
      </c>
      <c r="M15" s="32">
        <f t="shared" si="2"/>
        <v>98237.9</v>
      </c>
      <c r="N15" s="32">
        <f t="shared" si="3"/>
        <v>243094.4</v>
      </c>
      <c r="O15" s="85"/>
    </row>
    <row r="16" ht="102" spans="1:15">
      <c r="A16" s="26"/>
      <c r="B16" s="47" t="s">
        <v>39</v>
      </c>
      <c r="C16" s="36"/>
      <c r="D16" s="48" t="s">
        <v>40</v>
      </c>
      <c r="E16" s="44">
        <v>1716.27</v>
      </c>
      <c r="F16" s="31">
        <v>36.39</v>
      </c>
      <c r="G16" s="31">
        <v>1701.95</v>
      </c>
      <c r="H16" s="32">
        <v>150</v>
      </c>
      <c r="I16" s="32">
        <v>120</v>
      </c>
      <c r="J16" s="32">
        <v>170</v>
      </c>
      <c r="K16" s="32">
        <f t="shared" si="0"/>
        <v>257440.5</v>
      </c>
      <c r="L16" s="32">
        <f t="shared" si="1"/>
        <v>4366.8</v>
      </c>
      <c r="M16" s="32">
        <f t="shared" si="2"/>
        <v>289331.5</v>
      </c>
      <c r="N16" s="32">
        <f t="shared" si="3"/>
        <v>551138.8</v>
      </c>
      <c r="O16" s="85"/>
    </row>
    <row r="17" ht="51" spans="1:15">
      <c r="A17" s="26"/>
      <c r="B17" s="49" t="s">
        <v>41</v>
      </c>
      <c r="C17" s="36"/>
      <c r="D17" s="48" t="s">
        <v>42</v>
      </c>
      <c r="E17" s="44">
        <v>83.49</v>
      </c>
      <c r="F17" s="31">
        <v>307.98</v>
      </c>
      <c r="G17" s="31">
        <v>83.49</v>
      </c>
      <c r="H17" s="32">
        <v>150</v>
      </c>
      <c r="I17" s="32">
        <v>120</v>
      </c>
      <c r="J17" s="32">
        <v>170</v>
      </c>
      <c r="K17" s="32">
        <f t="shared" si="0"/>
        <v>12523.5</v>
      </c>
      <c r="L17" s="32">
        <f t="shared" si="1"/>
        <v>36957.6</v>
      </c>
      <c r="M17" s="32">
        <f t="shared" si="2"/>
        <v>14193.3</v>
      </c>
      <c r="N17" s="32">
        <f t="shared" si="3"/>
        <v>63674.4</v>
      </c>
      <c r="O17" s="85"/>
    </row>
    <row r="18" ht="102" spans="1:15">
      <c r="A18" s="26"/>
      <c r="B18" s="50" t="s">
        <v>43</v>
      </c>
      <c r="C18" s="36">
        <v>13777084515</v>
      </c>
      <c r="D18" s="51" t="s">
        <v>44</v>
      </c>
      <c r="E18" s="52">
        <v>0</v>
      </c>
      <c r="F18" s="31">
        <v>27.08</v>
      </c>
      <c r="G18" s="31">
        <v>0</v>
      </c>
      <c r="H18" s="32">
        <v>150</v>
      </c>
      <c r="I18" s="32">
        <v>120</v>
      </c>
      <c r="J18" s="32">
        <v>170</v>
      </c>
      <c r="K18" s="32">
        <f t="shared" si="0"/>
        <v>0</v>
      </c>
      <c r="L18" s="32">
        <f t="shared" si="1"/>
        <v>3249.6</v>
      </c>
      <c r="M18" s="32">
        <f t="shared" si="2"/>
        <v>0</v>
      </c>
      <c r="N18" s="32">
        <f t="shared" si="3"/>
        <v>3249.6</v>
      </c>
      <c r="O18" s="87" t="s">
        <v>45</v>
      </c>
    </row>
    <row r="19" ht="25.5" spans="1:28">
      <c r="A19" s="26"/>
      <c r="B19" s="53" t="s">
        <v>29</v>
      </c>
      <c r="C19" s="26"/>
      <c r="D19" s="54"/>
      <c r="E19" s="55">
        <f>SUM(E12:E18)</f>
        <v>5889.31</v>
      </c>
      <c r="F19" s="55">
        <f>SUM(F12:F18)</f>
        <v>2167.83</v>
      </c>
      <c r="G19" s="55">
        <f>SUM(G12:G18)</f>
        <v>5878.94</v>
      </c>
      <c r="H19" s="32">
        <v>150</v>
      </c>
      <c r="I19" s="32">
        <v>120</v>
      </c>
      <c r="J19" s="32">
        <v>170</v>
      </c>
      <c r="K19" s="32">
        <f t="shared" si="0"/>
        <v>883396.5</v>
      </c>
      <c r="L19" s="32">
        <f t="shared" si="1"/>
        <v>260139.6</v>
      </c>
      <c r="M19" s="32">
        <f t="shared" si="2"/>
        <v>999419.8</v>
      </c>
      <c r="N19" s="32">
        <f t="shared" si="3"/>
        <v>2142955.9</v>
      </c>
      <c r="O19" s="85"/>
      <c r="AA19" s="9"/>
      <c r="AB19" s="9"/>
    </row>
    <row r="20" ht="204" spans="1:15">
      <c r="A20" s="26" t="s">
        <v>46</v>
      </c>
      <c r="B20" s="46" t="s">
        <v>47</v>
      </c>
      <c r="C20" s="56"/>
      <c r="D20" s="46" t="s">
        <v>48</v>
      </c>
      <c r="E20" s="32">
        <v>332.35</v>
      </c>
      <c r="F20" s="31">
        <v>181.16</v>
      </c>
      <c r="G20" s="31">
        <v>325.85</v>
      </c>
      <c r="H20" s="32">
        <v>150</v>
      </c>
      <c r="I20" s="32">
        <v>120</v>
      </c>
      <c r="J20" s="32">
        <v>170</v>
      </c>
      <c r="K20" s="32">
        <f t="shared" si="0"/>
        <v>49852.5</v>
      </c>
      <c r="L20" s="32">
        <f t="shared" si="1"/>
        <v>21739.2</v>
      </c>
      <c r="M20" s="32">
        <f t="shared" si="2"/>
        <v>55394.5</v>
      </c>
      <c r="N20" s="32">
        <f t="shared" si="3"/>
        <v>126986.2</v>
      </c>
      <c r="O20" s="85"/>
    </row>
    <row r="21" ht="51" spans="1:15">
      <c r="A21" s="26"/>
      <c r="B21" s="46" t="s">
        <v>49</v>
      </c>
      <c r="C21" s="56"/>
      <c r="D21" s="46" t="s">
        <v>50</v>
      </c>
      <c r="E21" s="32">
        <v>55.1</v>
      </c>
      <c r="F21" s="31">
        <v>0</v>
      </c>
      <c r="G21" s="31">
        <v>55.1</v>
      </c>
      <c r="H21" s="32">
        <v>150</v>
      </c>
      <c r="I21" s="32">
        <v>120</v>
      </c>
      <c r="J21" s="32">
        <v>170</v>
      </c>
      <c r="K21" s="32">
        <f t="shared" si="0"/>
        <v>8265</v>
      </c>
      <c r="L21" s="32">
        <f t="shared" si="1"/>
        <v>0</v>
      </c>
      <c r="M21" s="32">
        <f t="shared" si="2"/>
        <v>9367</v>
      </c>
      <c r="N21" s="32">
        <f t="shared" si="3"/>
        <v>17632</v>
      </c>
      <c r="O21" s="85"/>
    </row>
    <row r="22" ht="25.5" spans="1:15">
      <c r="A22" s="26"/>
      <c r="B22" s="46" t="s">
        <v>51</v>
      </c>
      <c r="C22" s="56">
        <v>15924372405</v>
      </c>
      <c r="D22" s="46" t="s">
        <v>52</v>
      </c>
      <c r="E22" s="32">
        <v>100.56</v>
      </c>
      <c r="F22" s="31">
        <v>18.92</v>
      </c>
      <c r="G22" s="31">
        <v>100.56</v>
      </c>
      <c r="H22" s="32">
        <v>150</v>
      </c>
      <c r="I22" s="32">
        <v>120</v>
      </c>
      <c r="J22" s="32">
        <v>170</v>
      </c>
      <c r="K22" s="32">
        <f t="shared" si="0"/>
        <v>15084</v>
      </c>
      <c r="L22" s="32">
        <f t="shared" si="1"/>
        <v>2270.4</v>
      </c>
      <c r="M22" s="32">
        <f t="shared" si="2"/>
        <v>17095.2</v>
      </c>
      <c r="N22" s="32">
        <f t="shared" si="3"/>
        <v>34449.6</v>
      </c>
      <c r="O22" s="85"/>
    </row>
    <row r="23" ht="25.5" spans="1:15">
      <c r="A23" s="26"/>
      <c r="B23" s="46" t="s">
        <v>53</v>
      </c>
      <c r="C23" s="56">
        <v>13958301897</v>
      </c>
      <c r="D23" s="46" t="s">
        <v>54</v>
      </c>
      <c r="E23" s="32"/>
      <c r="F23" s="31">
        <v>99.71</v>
      </c>
      <c r="G23" s="31">
        <v>0</v>
      </c>
      <c r="H23" s="32">
        <v>150</v>
      </c>
      <c r="I23" s="32">
        <v>120</v>
      </c>
      <c r="J23" s="32">
        <v>170</v>
      </c>
      <c r="K23" s="32">
        <f t="shared" si="0"/>
        <v>0</v>
      </c>
      <c r="L23" s="32">
        <f t="shared" si="1"/>
        <v>11965.2</v>
      </c>
      <c r="M23" s="32">
        <f t="shared" si="2"/>
        <v>0</v>
      </c>
      <c r="N23" s="32">
        <f t="shared" si="3"/>
        <v>11965.2</v>
      </c>
      <c r="O23" s="85"/>
    </row>
    <row r="24" ht="76.5" spans="1:15">
      <c r="A24" s="26"/>
      <c r="B24" s="46" t="s">
        <v>55</v>
      </c>
      <c r="C24" s="56"/>
      <c r="D24" s="46" t="s">
        <v>56</v>
      </c>
      <c r="E24" s="32">
        <v>36.4</v>
      </c>
      <c r="F24" s="31">
        <v>27.09</v>
      </c>
      <c r="G24" s="31">
        <v>36.4</v>
      </c>
      <c r="H24" s="32">
        <v>150</v>
      </c>
      <c r="I24" s="32">
        <v>120</v>
      </c>
      <c r="J24" s="32">
        <v>170</v>
      </c>
      <c r="K24" s="32">
        <f t="shared" si="0"/>
        <v>5460</v>
      </c>
      <c r="L24" s="32">
        <f t="shared" si="1"/>
        <v>3250.8</v>
      </c>
      <c r="M24" s="32">
        <f t="shared" si="2"/>
        <v>6188</v>
      </c>
      <c r="N24" s="32">
        <f t="shared" si="3"/>
        <v>14898.8</v>
      </c>
      <c r="O24" s="85"/>
    </row>
    <row r="25" ht="76.5" spans="1:15">
      <c r="A25" s="26"/>
      <c r="B25" s="57" t="s">
        <v>57</v>
      </c>
      <c r="C25" s="58">
        <v>13486628798</v>
      </c>
      <c r="D25" s="46" t="s">
        <v>58</v>
      </c>
      <c r="E25" s="32"/>
      <c r="F25" s="31">
        <v>31.65</v>
      </c>
      <c r="G25" s="31">
        <v>0</v>
      </c>
      <c r="H25" s="32">
        <v>150</v>
      </c>
      <c r="I25" s="32">
        <v>120</v>
      </c>
      <c r="J25" s="32">
        <v>170</v>
      </c>
      <c r="K25" s="32">
        <f t="shared" si="0"/>
        <v>0</v>
      </c>
      <c r="L25" s="32">
        <f t="shared" si="1"/>
        <v>3798</v>
      </c>
      <c r="M25" s="32">
        <f t="shared" si="2"/>
        <v>0</v>
      </c>
      <c r="N25" s="32">
        <f t="shared" si="3"/>
        <v>3798</v>
      </c>
      <c r="O25" s="86"/>
    </row>
    <row r="26" ht="51" spans="1:15">
      <c r="A26" s="26"/>
      <c r="B26" s="46" t="s">
        <v>59</v>
      </c>
      <c r="C26" s="32"/>
      <c r="D26" s="46" t="s">
        <v>60</v>
      </c>
      <c r="E26" s="32">
        <v>192.16</v>
      </c>
      <c r="F26" s="31">
        <v>42.45</v>
      </c>
      <c r="G26" s="33">
        <v>194.26</v>
      </c>
      <c r="H26" s="32">
        <v>150</v>
      </c>
      <c r="I26" s="32">
        <v>120</v>
      </c>
      <c r="J26" s="32">
        <v>170</v>
      </c>
      <c r="K26" s="32">
        <f t="shared" si="0"/>
        <v>28824</v>
      </c>
      <c r="L26" s="32">
        <f t="shared" si="1"/>
        <v>5094</v>
      </c>
      <c r="M26" s="32">
        <f t="shared" si="2"/>
        <v>33024.2</v>
      </c>
      <c r="N26" s="32">
        <f t="shared" si="3"/>
        <v>66942.2</v>
      </c>
      <c r="O26" s="85"/>
    </row>
    <row r="27" ht="102" spans="1:15">
      <c r="A27" s="26"/>
      <c r="B27" s="46" t="s">
        <v>61</v>
      </c>
      <c r="C27" s="32"/>
      <c r="D27" s="46" t="s">
        <v>62</v>
      </c>
      <c r="E27" s="32">
        <v>52.39</v>
      </c>
      <c r="F27" s="31">
        <v>60.36</v>
      </c>
      <c r="G27" s="31">
        <v>52.39</v>
      </c>
      <c r="H27" s="32">
        <v>150</v>
      </c>
      <c r="I27" s="32">
        <v>120</v>
      </c>
      <c r="J27" s="32">
        <v>170</v>
      </c>
      <c r="K27" s="32">
        <f t="shared" si="0"/>
        <v>7858.5</v>
      </c>
      <c r="L27" s="32">
        <f t="shared" si="1"/>
        <v>7243.2</v>
      </c>
      <c r="M27" s="32">
        <f t="shared" si="2"/>
        <v>8906.3</v>
      </c>
      <c r="N27" s="32">
        <f t="shared" si="3"/>
        <v>24008</v>
      </c>
      <c r="O27" s="85"/>
    </row>
    <row r="28" ht="25.5" spans="1:15">
      <c r="A28" s="26"/>
      <c r="B28" s="59" t="s">
        <v>63</v>
      </c>
      <c r="C28" s="32">
        <v>13386628075</v>
      </c>
      <c r="D28" s="46" t="s">
        <v>64</v>
      </c>
      <c r="E28" s="32">
        <v>32.95</v>
      </c>
      <c r="F28" s="39">
        <v>22.93</v>
      </c>
      <c r="G28" s="39">
        <v>32.95</v>
      </c>
      <c r="H28" s="32">
        <v>150</v>
      </c>
      <c r="I28" s="32">
        <v>120</v>
      </c>
      <c r="J28" s="32">
        <v>170</v>
      </c>
      <c r="K28" s="32">
        <f t="shared" si="0"/>
        <v>4942.5</v>
      </c>
      <c r="L28" s="32">
        <f t="shared" si="1"/>
        <v>2751.6</v>
      </c>
      <c r="M28" s="32">
        <f t="shared" si="2"/>
        <v>5601.5</v>
      </c>
      <c r="N28" s="32">
        <f t="shared" si="3"/>
        <v>13295.6</v>
      </c>
      <c r="O28" s="85"/>
    </row>
    <row r="29" ht="25.5" spans="1:15">
      <c r="A29" s="26"/>
      <c r="B29" s="60" t="s">
        <v>65</v>
      </c>
      <c r="C29" s="61">
        <v>13484256986</v>
      </c>
      <c r="D29" s="26" t="s">
        <v>66</v>
      </c>
      <c r="E29" s="32">
        <v>88.99</v>
      </c>
      <c r="F29" s="31">
        <v>28.05</v>
      </c>
      <c r="G29" s="31">
        <v>85.28</v>
      </c>
      <c r="H29" s="32">
        <v>150</v>
      </c>
      <c r="I29" s="32">
        <v>120</v>
      </c>
      <c r="J29" s="32">
        <v>170</v>
      </c>
      <c r="K29" s="32">
        <f t="shared" si="0"/>
        <v>13348.5</v>
      </c>
      <c r="L29" s="32">
        <f t="shared" si="1"/>
        <v>3366</v>
      </c>
      <c r="M29" s="32">
        <f t="shared" si="2"/>
        <v>14497.6</v>
      </c>
      <c r="N29" s="32">
        <f t="shared" si="3"/>
        <v>31212.1</v>
      </c>
      <c r="O29" s="85"/>
    </row>
    <row r="30" ht="25.5" spans="1:15">
      <c r="A30" s="26"/>
      <c r="B30" s="59" t="s">
        <v>67</v>
      </c>
      <c r="C30" s="61">
        <v>15267547679</v>
      </c>
      <c r="D30" s="26" t="s">
        <v>66</v>
      </c>
      <c r="E30" s="32">
        <v>103.05</v>
      </c>
      <c r="F30" s="39">
        <v>6.91</v>
      </c>
      <c r="G30" s="39">
        <v>103.05</v>
      </c>
      <c r="H30" s="32">
        <v>150</v>
      </c>
      <c r="I30" s="32">
        <v>120</v>
      </c>
      <c r="J30" s="32">
        <v>170</v>
      </c>
      <c r="K30" s="32">
        <f t="shared" si="0"/>
        <v>15457.5</v>
      </c>
      <c r="L30" s="32">
        <f t="shared" si="1"/>
        <v>829.2</v>
      </c>
      <c r="M30" s="32">
        <f t="shared" si="2"/>
        <v>17518.5</v>
      </c>
      <c r="N30" s="32">
        <f t="shared" si="3"/>
        <v>33805.2</v>
      </c>
      <c r="O30" s="85"/>
    </row>
    <row r="31" ht="25.5" spans="1:15">
      <c r="A31" s="26"/>
      <c r="B31" s="60" t="s">
        <v>68</v>
      </c>
      <c r="C31" s="61">
        <v>13008989878</v>
      </c>
      <c r="D31" s="26" t="s">
        <v>66</v>
      </c>
      <c r="E31" s="32">
        <v>104.36</v>
      </c>
      <c r="F31" s="31">
        <v>4.79</v>
      </c>
      <c r="G31" s="31">
        <v>104.36</v>
      </c>
      <c r="H31" s="32">
        <v>150</v>
      </c>
      <c r="I31" s="32">
        <v>120</v>
      </c>
      <c r="J31" s="32">
        <v>170</v>
      </c>
      <c r="K31" s="32">
        <f t="shared" si="0"/>
        <v>15654</v>
      </c>
      <c r="L31" s="32">
        <f t="shared" si="1"/>
        <v>574.8</v>
      </c>
      <c r="M31" s="32">
        <f t="shared" si="2"/>
        <v>17741.2</v>
      </c>
      <c r="N31" s="32">
        <f t="shared" si="3"/>
        <v>33970</v>
      </c>
      <c r="O31" s="85"/>
    </row>
    <row r="32" ht="25.5" spans="1:15">
      <c r="A32" s="26"/>
      <c r="B32" s="60" t="s">
        <v>69</v>
      </c>
      <c r="C32" s="62"/>
      <c r="D32" s="26" t="s">
        <v>70</v>
      </c>
      <c r="E32" s="32">
        <v>47.86</v>
      </c>
      <c r="F32" s="31">
        <v>0</v>
      </c>
      <c r="G32" s="31">
        <v>47.86</v>
      </c>
      <c r="H32" s="32">
        <v>150</v>
      </c>
      <c r="I32" s="32">
        <v>120</v>
      </c>
      <c r="J32" s="32">
        <v>170</v>
      </c>
      <c r="K32" s="32">
        <f t="shared" si="0"/>
        <v>7179</v>
      </c>
      <c r="L32" s="32">
        <f t="shared" si="1"/>
        <v>0</v>
      </c>
      <c r="M32" s="32">
        <f t="shared" si="2"/>
        <v>8136.2</v>
      </c>
      <c r="N32" s="32">
        <f t="shared" si="3"/>
        <v>15315.2</v>
      </c>
      <c r="O32" s="86"/>
    </row>
    <row r="33" ht="25.5" spans="1:15">
      <c r="A33" s="26"/>
      <c r="B33" s="60" t="s">
        <v>71</v>
      </c>
      <c r="C33" s="61">
        <v>13777237555</v>
      </c>
      <c r="D33" s="26" t="s">
        <v>70</v>
      </c>
      <c r="E33" s="32">
        <v>94.2</v>
      </c>
      <c r="F33" s="31">
        <v>0</v>
      </c>
      <c r="G33" s="33">
        <v>95.02</v>
      </c>
      <c r="H33" s="32">
        <v>150</v>
      </c>
      <c r="I33" s="32">
        <v>120</v>
      </c>
      <c r="J33" s="32">
        <v>170</v>
      </c>
      <c r="K33" s="32">
        <f t="shared" si="0"/>
        <v>14130</v>
      </c>
      <c r="L33" s="32">
        <f t="shared" si="1"/>
        <v>0</v>
      </c>
      <c r="M33" s="32">
        <f t="shared" si="2"/>
        <v>16153.4</v>
      </c>
      <c r="N33" s="32">
        <f t="shared" si="3"/>
        <v>30283.4</v>
      </c>
      <c r="O33" s="85"/>
    </row>
    <row r="34" ht="25.5" spans="1:28">
      <c r="A34" s="26"/>
      <c r="B34" s="53" t="s">
        <v>29</v>
      </c>
      <c r="C34" s="26"/>
      <c r="D34" s="54"/>
      <c r="E34" s="55">
        <f>SUM(E20:E33)</f>
        <v>1240.37</v>
      </c>
      <c r="F34" s="55">
        <f>SUM(F20:F33)</f>
        <v>524.02</v>
      </c>
      <c r="G34" s="55">
        <f>SUM(G20:G33)</f>
        <v>1233.08</v>
      </c>
      <c r="H34" s="32">
        <v>150</v>
      </c>
      <c r="I34" s="32">
        <v>120</v>
      </c>
      <c r="J34" s="32">
        <v>170</v>
      </c>
      <c r="K34" s="32">
        <f t="shared" si="0"/>
        <v>186055.5</v>
      </c>
      <c r="L34" s="32">
        <f t="shared" si="1"/>
        <v>62882.4</v>
      </c>
      <c r="M34" s="32">
        <f t="shared" si="2"/>
        <v>209623.6</v>
      </c>
      <c r="N34" s="32">
        <f t="shared" si="3"/>
        <v>458561.5</v>
      </c>
      <c r="O34" s="85"/>
      <c r="AA34" s="9"/>
      <c r="AB34" s="9"/>
    </row>
    <row r="35" ht="204" spans="1:15">
      <c r="A35" s="63" t="s">
        <v>72</v>
      </c>
      <c r="B35" s="46" t="s">
        <v>73</v>
      </c>
      <c r="C35" s="32"/>
      <c r="D35" s="46" t="s">
        <v>74</v>
      </c>
      <c r="E35" s="32">
        <v>605.3</v>
      </c>
      <c r="F35" s="31">
        <v>327.61</v>
      </c>
      <c r="G35" s="31">
        <v>605.3</v>
      </c>
      <c r="H35" s="32">
        <v>150</v>
      </c>
      <c r="I35" s="32">
        <v>120</v>
      </c>
      <c r="J35" s="32">
        <v>170</v>
      </c>
      <c r="K35" s="32">
        <f t="shared" si="0"/>
        <v>90795</v>
      </c>
      <c r="L35" s="32">
        <f t="shared" si="1"/>
        <v>39313.2</v>
      </c>
      <c r="M35" s="32">
        <f t="shared" si="2"/>
        <v>102901</v>
      </c>
      <c r="N35" s="32">
        <f t="shared" si="3"/>
        <v>233009.2</v>
      </c>
      <c r="O35" s="85"/>
    </row>
    <row r="36" ht="51" spans="1:15">
      <c r="A36" s="64"/>
      <c r="B36" s="46" t="s">
        <v>75</v>
      </c>
      <c r="C36" s="26"/>
      <c r="D36" s="46" t="s">
        <v>76</v>
      </c>
      <c r="E36" s="32">
        <v>121.8</v>
      </c>
      <c r="F36" s="31">
        <v>55.7</v>
      </c>
      <c r="G36" s="31">
        <v>121.8</v>
      </c>
      <c r="H36" s="32">
        <v>150</v>
      </c>
      <c r="I36" s="32">
        <v>120</v>
      </c>
      <c r="J36" s="32">
        <v>170</v>
      </c>
      <c r="K36" s="32">
        <f t="shared" si="0"/>
        <v>18270</v>
      </c>
      <c r="L36" s="32">
        <f t="shared" si="1"/>
        <v>6684</v>
      </c>
      <c r="M36" s="32">
        <f t="shared" si="2"/>
        <v>20706</v>
      </c>
      <c r="N36" s="32">
        <f t="shared" si="3"/>
        <v>45660</v>
      </c>
      <c r="O36" s="85"/>
    </row>
    <row r="37" ht="51" spans="1:15">
      <c r="A37" s="64"/>
      <c r="B37" s="46" t="s">
        <v>77</v>
      </c>
      <c r="C37" s="32"/>
      <c r="D37" s="46" t="s">
        <v>78</v>
      </c>
      <c r="E37" s="32">
        <v>9.35</v>
      </c>
      <c r="F37" s="31">
        <v>64.49</v>
      </c>
      <c r="G37" s="31">
        <v>9.35</v>
      </c>
      <c r="H37" s="32">
        <v>150</v>
      </c>
      <c r="I37" s="32">
        <v>120</v>
      </c>
      <c r="J37" s="32">
        <v>170</v>
      </c>
      <c r="K37" s="32">
        <f t="shared" ref="K37:K73" si="4">E37*H37</f>
        <v>1402.5</v>
      </c>
      <c r="L37" s="32">
        <f t="shared" ref="L37:L73" si="5">F37*I37</f>
        <v>7738.8</v>
      </c>
      <c r="M37" s="32">
        <f t="shared" ref="M37:M73" si="6">G37*J37</f>
        <v>1589.5</v>
      </c>
      <c r="N37" s="32">
        <f t="shared" ref="N37:N73" si="7">K37+L37+M37</f>
        <v>10730.8</v>
      </c>
      <c r="O37" s="85"/>
    </row>
    <row r="38" ht="51" spans="1:15">
      <c r="A38" s="63"/>
      <c r="B38" s="46" t="s">
        <v>79</v>
      </c>
      <c r="C38" s="32"/>
      <c r="D38" s="46" t="s">
        <v>80</v>
      </c>
      <c r="E38" s="32">
        <v>42.4</v>
      </c>
      <c r="F38" s="31">
        <v>12.15</v>
      </c>
      <c r="G38" s="31">
        <v>42.4</v>
      </c>
      <c r="H38" s="32">
        <v>150</v>
      </c>
      <c r="I38" s="32">
        <v>120</v>
      </c>
      <c r="J38" s="32">
        <v>170</v>
      </c>
      <c r="K38" s="32">
        <f t="shared" si="4"/>
        <v>6360</v>
      </c>
      <c r="L38" s="32">
        <f t="shared" si="5"/>
        <v>1458</v>
      </c>
      <c r="M38" s="32">
        <f t="shared" si="6"/>
        <v>7208</v>
      </c>
      <c r="N38" s="32">
        <f t="shared" si="7"/>
        <v>15026</v>
      </c>
      <c r="O38" s="85"/>
    </row>
    <row r="39" ht="25.5" spans="1:28">
      <c r="A39" s="65"/>
      <c r="B39" s="53" t="s">
        <v>29</v>
      </c>
      <c r="C39" s="26"/>
      <c r="D39" s="54"/>
      <c r="E39" s="55">
        <f>SUM(E35:E38)</f>
        <v>778.85</v>
      </c>
      <c r="F39" s="55">
        <f>SUM(F35:F38)</f>
        <v>459.95</v>
      </c>
      <c r="G39" s="55">
        <f>SUM(G35:G38)</f>
        <v>778.85</v>
      </c>
      <c r="H39" s="32">
        <v>150</v>
      </c>
      <c r="I39" s="32">
        <v>120</v>
      </c>
      <c r="J39" s="32">
        <v>170</v>
      </c>
      <c r="K39" s="32">
        <f t="shared" si="4"/>
        <v>116827.5</v>
      </c>
      <c r="L39" s="32">
        <f t="shared" si="5"/>
        <v>55194</v>
      </c>
      <c r="M39" s="32">
        <f t="shared" si="6"/>
        <v>132404.5</v>
      </c>
      <c r="N39" s="32">
        <f t="shared" si="7"/>
        <v>304426</v>
      </c>
      <c r="O39" s="85"/>
      <c r="AA39" s="9"/>
      <c r="AB39" s="9"/>
    </row>
    <row r="40" ht="25.5" spans="1:15">
      <c r="A40" s="26" t="s">
        <v>81</v>
      </c>
      <c r="B40" s="66" t="s">
        <v>82</v>
      </c>
      <c r="C40" s="67">
        <v>13777228056</v>
      </c>
      <c r="D40" s="68" t="s">
        <v>83</v>
      </c>
      <c r="E40" s="30">
        <v>0</v>
      </c>
      <c r="F40" s="31">
        <v>392.6</v>
      </c>
      <c r="G40" s="31">
        <v>0</v>
      </c>
      <c r="H40" s="32">
        <v>150</v>
      </c>
      <c r="I40" s="32">
        <v>120</v>
      </c>
      <c r="J40" s="32">
        <v>170</v>
      </c>
      <c r="K40" s="32">
        <f t="shared" si="4"/>
        <v>0</v>
      </c>
      <c r="L40" s="32">
        <f t="shared" si="5"/>
        <v>47112</v>
      </c>
      <c r="M40" s="32">
        <f t="shared" si="6"/>
        <v>0</v>
      </c>
      <c r="N40" s="32">
        <f t="shared" si="7"/>
        <v>47112</v>
      </c>
      <c r="O40" s="85"/>
    </row>
    <row r="41" ht="51" spans="1:15">
      <c r="A41" s="26"/>
      <c r="B41" s="69" t="s">
        <v>84</v>
      </c>
      <c r="C41" s="70">
        <v>13685874286</v>
      </c>
      <c r="D41" s="46" t="s">
        <v>85</v>
      </c>
      <c r="E41" s="30">
        <v>0</v>
      </c>
      <c r="F41" s="31">
        <v>168.8</v>
      </c>
      <c r="G41" s="31">
        <v>0</v>
      </c>
      <c r="H41" s="32">
        <v>150</v>
      </c>
      <c r="I41" s="32">
        <v>120</v>
      </c>
      <c r="J41" s="32">
        <v>170</v>
      </c>
      <c r="K41" s="32">
        <f t="shared" si="4"/>
        <v>0</v>
      </c>
      <c r="L41" s="32">
        <f t="shared" si="5"/>
        <v>20256</v>
      </c>
      <c r="M41" s="32">
        <f t="shared" si="6"/>
        <v>0</v>
      </c>
      <c r="N41" s="32">
        <f t="shared" si="7"/>
        <v>20256</v>
      </c>
      <c r="O41" s="85"/>
    </row>
    <row r="42" ht="25.5" spans="1:15">
      <c r="A42" s="26"/>
      <c r="B42" s="69" t="s">
        <v>86</v>
      </c>
      <c r="C42" s="70">
        <v>13396606666</v>
      </c>
      <c r="D42" s="46" t="s">
        <v>87</v>
      </c>
      <c r="E42" s="30">
        <v>0</v>
      </c>
      <c r="F42" s="31">
        <v>118.68</v>
      </c>
      <c r="G42" s="31">
        <v>0</v>
      </c>
      <c r="H42" s="32">
        <v>150</v>
      </c>
      <c r="I42" s="32">
        <v>120</v>
      </c>
      <c r="J42" s="32">
        <v>170</v>
      </c>
      <c r="K42" s="32">
        <f t="shared" si="4"/>
        <v>0</v>
      </c>
      <c r="L42" s="32">
        <f t="shared" si="5"/>
        <v>14241.6</v>
      </c>
      <c r="M42" s="32">
        <f t="shared" si="6"/>
        <v>0</v>
      </c>
      <c r="N42" s="32">
        <f t="shared" si="7"/>
        <v>14241.6</v>
      </c>
      <c r="O42" s="85"/>
    </row>
    <row r="43" ht="51" spans="1:15">
      <c r="A43" s="26"/>
      <c r="B43" s="46" t="s">
        <v>88</v>
      </c>
      <c r="C43" s="32">
        <v>13396606666</v>
      </c>
      <c r="D43" s="46" t="s">
        <v>87</v>
      </c>
      <c r="E43" s="30">
        <v>0</v>
      </c>
      <c r="F43" s="31">
        <v>232.11</v>
      </c>
      <c r="G43" s="31">
        <v>0</v>
      </c>
      <c r="H43" s="32">
        <v>150</v>
      </c>
      <c r="I43" s="32">
        <v>120</v>
      </c>
      <c r="J43" s="32">
        <v>170</v>
      </c>
      <c r="K43" s="32">
        <f t="shared" si="4"/>
        <v>0</v>
      </c>
      <c r="L43" s="32">
        <f t="shared" si="5"/>
        <v>27853.2</v>
      </c>
      <c r="M43" s="32">
        <f t="shared" si="6"/>
        <v>0</v>
      </c>
      <c r="N43" s="32">
        <f t="shared" si="7"/>
        <v>27853.2</v>
      </c>
      <c r="O43" s="85"/>
    </row>
    <row r="44" ht="76.5" spans="1:15">
      <c r="A44" s="26"/>
      <c r="B44" s="46" t="s">
        <v>89</v>
      </c>
      <c r="C44" s="32"/>
      <c r="D44" s="46" t="s">
        <v>90</v>
      </c>
      <c r="E44" s="30">
        <v>0</v>
      </c>
      <c r="F44" s="31">
        <v>381.48</v>
      </c>
      <c r="G44" s="31">
        <v>0</v>
      </c>
      <c r="H44" s="32">
        <v>150</v>
      </c>
      <c r="I44" s="32">
        <v>120</v>
      </c>
      <c r="J44" s="32">
        <v>170</v>
      </c>
      <c r="K44" s="32">
        <f t="shared" si="4"/>
        <v>0</v>
      </c>
      <c r="L44" s="32">
        <f t="shared" si="5"/>
        <v>45777.6</v>
      </c>
      <c r="M44" s="32">
        <f t="shared" si="6"/>
        <v>0</v>
      </c>
      <c r="N44" s="32">
        <f t="shared" si="7"/>
        <v>45777.6</v>
      </c>
      <c r="O44" s="85"/>
    </row>
    <row r="45" ht="25.5" spans="1:15">
      <c r="A45" s="26"/>
      <c r="B45" s="46" t="s">
        <v>91</v>
      </c>
      <c r="C45" s="32">
        <v>13685704884</v>
      </c>
      <c r="D45" s="46" t="s">
        <v>92</v>
      </c>
      <c r="E45" s="30">
        <v>0</v>
      </c>
      <c r="F45" s="31">
        <v>82.13</v>
      </c>
      <c r="G45" s="31">
        <v>0</v>
      </c>
      <c r="H45" s="32">
        <v>150</v>
      </c>
      <c r="I45" s="32">
        <v>120</v>
      </c>
      <c r="J45" s="32">
        <v>170</v>
      </c>
      <c r="K45" s="32">
        <f t="shared" si="4"/>
        <v>0</v>
      </c>
      <c r="L45" s="32">
        <f t="shared" si="5"/>
        <v>9855.6</v>
      </c>
      <c r="M45" s="32">
        <f t="shared" si="6"/>
        <v>0</v>
      </c>
      <c r="N45" s="32">
        <f t="shared" si="7"/>
        <v>9855.6</v>
      </c>
      <c r="O45" s="85"/>
    </row>
    <row r="46" ht="25.5" spans="1:15">
      <c r="A46" s="26"/>
      <c r="B46" s="69" t="s">
        <v>93</v>
      </c>
      <c r="C46" s="70">
        <v>15958246277</v>
      </c>
      <c r="D46" s="46" t="s">
        <v>92</v>
      </c>
      <c r="E46" s="30">
        <v>0</v>
      </c>
      <c r="F46" s="31">
        <v>206.52</v>
      </c>
      <c r="G46" s="31">
        <v>0</v>
      </c>
      <c r="H46" s="32">
        <v>150</v>
      </c>
      <c r="I46" s="32">
        <v>120</v>
      </c>
      <c r="J46" s="32">
        <v>170</v>
      </c>
      <c r="K46" s="32">
        <f t="shared" si="4"/>
        <v>0</v>
      </c>
      <c r="L46" s="32">
        <f t="shared" si="5"/>
        <v>24782.4</v>
      </c>
      <c r="M46" s="32">
        <f t="shared" si="6"/>
        <v>0</v>
      </c>
      <c r="N46" s="32">
        <f t="shared" si="7"/>
        <v>24782.4</v>
      </c>
      <c r="O46" s="85"/>
    </row>
    <row r="47" ht="25.5" spans="1:15">
      <c r="A47" s="26"/>
      <c r="B47" s="69" t="s">
        <v>94</v>
      </c>
      <c r="C47" s="70">
        <v>13606843676</v>
      </c>
      <c r="D47" s="46" t="s">
        <v>95</v>
      </c>
      <c r="E47" s="30">
        <v>0</v>
      </c>
      <c r="F47" s="31">
        <v>108.81</v>
      </c>
      <c r="G47" s="31">
        <v>0</v>
      </c>
      <c r="H47" s="32">
        <v>150</v>
      </c>
      <c r="I47" s="32">
        <v>120</v>
      </c>
      <c r="J47" s="32">
        <v>170</v>
      </c>
      <c r="K47" s="32">
        <f t="shared" si="4"/>
        <v>0</v>
      </c>
      <c r="L47" s="32">
        <f t="shared" si="5"/>
        <v>13057.2</v>
      </c>
      <c r="M47" s="32">
        <f t="shared" si="6"/>
        <v>0</v>
      </c>
      <c r="N47" s="32">
        <f t="shared" si="7"/>
        <v>13057.2</v>
      </c>
      <c r="O47" s="85"/>
    </row>
    <row r="48" ht="25.5" spans="1:15">
      <c r="A48" s="26"/>
      <c r="B48" s="69" t="s">
        <v>96</v>
      </c>
      <c r="C48" s="70">
        <v>13780083394</v>
      </c>
      <c r="D48" s="46" t="s">
        <v>97</v>
      </c>
      <c r="E48" s="30">
        <v>0</v>
      </c>
      <c r="F48" s="31">
        <v>114.69</v>
      </c>
      <c r="G48" s="31">
        <v>0</v>
      </c>
      <c r="H48" s="32">
        <v>150</v>
      </c>
      <c r="I48" s="32">
        <v>120</v>
      </c>
      <c r="J48" s="32">
        <v>170</v>
      </c>
      <c r="K48" s="32">
        <f t="shared" si="4"/>
        <v>0</v>
      </c>
      <c r="L48" s="32">
        <f t="shared" si="5"/>
        <v>13762.8</v>
      </c>
      <c r="M48" s="32">
        <f t="shared" si="6"/>
        <v>0</v>
      </c>
      <c r="N48" s="32">
        <f t="shared" si="7"/>
        <v>13762.8</v>
      </c>
      <c r="O48" s="85"/>
    </row>
    <row r="49" ht="25.5" spans="1:15">
      <c r="A49" s="26"/>
      <c r="B49" s="69" t="s">
        <v>98</v>
      </c>
      <c r="C49" s="70">
        <v>13777215088</v>
      </c>
      <c r="D49" s="46" t="s">
        <v>97</v>
      </c>
      <c r="E49" s="30">
        <v>0</v>
      </c>
      <c r="F49" s="31">
        <v>130.41</v>
      </c>
      <c r="G49" s="31">
        <v>0</v>
      </c>
      <c r="H49" s="32">
        <v>150</v>
      </c>
      <c r="I49" s="32">
        <v>120</v>
      </c>
      <c r="J49" s="32">
        <v>170</v>
      </c>
      <c r="K49" s="32">
        <f t="shared" si="4"/>
        <v>0</v>
      </c>
      <c r="L49" s="32">
        <f t="shared" si="5"/>
        <v>15649.2</v>
      </c>
      <c r="M49" s="32">
        <f t="shared" si="6"/>
        <v>0</v>
      </c>
      <c r="N49" s="32">
        <f t="shared" si="7"/>
        <v>15649.2</v>
      </c>
      <c r="O49" s="85"/>
    </row>
    <row r="50" ht="51" spans="1:15">
      <c r="A50" s="26"/>
      <c r="B50" s="69" t="s">
        <v>99</v>
      </c>
      <c r="C50" s="70">
        <v>15888002888</v>
      </c>
      <c r="D50" s="46" t="s">
        <v>97</v>
      </c>
      <c r="E50" s="30">
        <v>0</v>
      </c>
      <c r="F50" s="31">
        <v>97.43</v>
      </c>
      <c r="G50" s="31">
        <v>0</v>
      </c>
      <c r="H50" s="32">
        <v>150</v>
      </c>
      <c r="I50" s="32">
        <v>120</v>
      </c>
      <c r="J50" s="32">
        <v>170</v>
      </c>
      <c r="K50" s="32">
        <f t="shared" si="4"/>
        <v>0</v>
      </c>
      <c r="L50" s="32">
        <f t="shared" si="5"/>
        <v>11691.6</v>
      </c>
      <c r="M50" s="32">
        <f t="shared" si="6"/>
        <v>0</v>
      </c>
      <c r="N50" s="32">
        <f t="shared" si="7"/>
        <v>11691.6</v>
      </c>
      <c r="O50" s="85"/>
    </row>
    <row r="51" ht="25.5" spans="1:15">
      <c r="A51" s="26"/>
      <c r="B51" s="69" t="s">
        <v>100</v>
      </c>
      <c r="C51" s="70">
        <v>13780083394</v>
      </c>
      <c r="D51" s="46" t="s">
        <v>97</v>
      </c>
      <c r="E51" s="30">
        <v>0</v>
      </c>
      <c r="F51" s="31">
        <v>76.42</v>
      </c>
      <c r="G51" s="31">
        <v>0</v>
      </c>
      <c r="H51" s="32">
        <v>150</v>
      </c>
      <c r="I51" s="32">
        <v>120</v>
      </c>
      <c r="J51" s="32">
        <v>170</v>
      </c>
      <c r="K51" s="32">
        <f t="shared" si="4"/>
        <v>0</v>
      </c>
      <c r="L51" s="32">
        <f t="shared" si="5"/>
        <v>9170.4</v>
      </c>
      <c r="M51" s="32">
        <f t="shared" si="6"/>
        <v>0</v>
      </c>
      <c r="N51" s="32">
        <f t="shared" si="7"/>
        <v>9170.4</v>
      </c>
      <c r="O51" s="85"/>
    </row>
    <row r="52" ht="25.5" spans="1:15">
      <c r="A52" s="26"/>
      <c r="B52" s="69" t="s">
        <v>101</v>
      </c>
      <c r="C52" s="70">
        <v>13967812024</v>
      </c>
      <c r="D52" s="46" t="s">
        <v>97</v>
      </c>
      <c r="E52" s="30">
        <v>0</v>
      </c>
      <c r="F52" s="31">
        <v>80.78</v>
      </c>
      <c r="G52" s="31">
        <v>0</v>
      </c>
      <c r="H52" s="32">
        <v>150</v>
      </c>
      <c r="I52" s="32">
        <v>120</v>
      </c>
      <c r="J52" s="32">
        <v>170</v>
      </c>
      <c r="K52" s="32">
        <f t="shared" si="4"/>
        <v>0</v>
      </c>
      <c r="L52" s="32">
        <f t="shared" si="5"/>
        <v>9693.6</v>
      </c>
      <c r="M52" s="32">
        <f t="shared" si="6"/>
        <v>0</v>
      </c>
      <c r="N52" s="32">
        <f t="shared" si="7"/>
        <v>9693.6</v>
      </c>
      <c r="O52" s="85"/>
    </row>
    <row r="53" ht="25.5" spans="1:28">
      <c r="A53" s="26"/>
      <c r="B53" s="53" t="s">
        <v>29</v>
      </c>
      <c r="C53" s="26"/>
      <c r="D53" s="54"/>
      <c r="E53" s="71">
        <v>0</v>
      </c>
      <c r="F53" s="72">
        <f>SUM(F40:F52)</f>
        <v>2190.86</v>
      </c>
      <c r="G53" s="72">
        <v>0</v>
      </c>
      <c r="H53" s="32">
        <v>150</v>
      </c>
      <c r="I53" s="32">
        <v>120</v>
      </c>
      <c r="J53" s="32">
        <v>170</v>
      </c>
      <c r="K53" s="32">
        <f t="shared" si="4"/>
        <v>0</v>
      </c>
      <c r="L53" s="32">
        <f t="shared" si="5"/>
        <v>262903.2</v>
      </c>
      <c r="M53" s="32">
        <f t="shared" si="6"/>
        <v>0</v>
      </c>
      <c r="N53" s="32">
        <f t="shared" si="7"/>
        <v>262903.2</v>
      </c>
      <c r="O53" s="85"/>
      <c r="AA53" s="9"/>
      <c r="AB53" s="9"/>
    </row>
    <row r="54" ht="51" spans="1:15">
      <c r="A54" s="26" t="s">
        <v>102</v>
      </c>
      <c r="B54" s="46" t="s">
        <v>103</v>
      </c>
      <c r="C54" s="26">
        <v>13906690701</v>
      </c>
      <c r="D54" s="26" t="s">
        <v>104</v>
      </c>
      <c r="E54" s="20">
        <v>0</v>
      </c>
      <c r="F54" s="31">
        <v>158.2</v>
      </c>
      <c r="G54" s="31">
        <v>0</v>
      </c>
      <c r="H54" s="32">
        <v>150</v>
      </c>
      <c r="I54" s="32">
        <v>120</v>
      </c>
      <c r="J54" s="32">
        <v>170</v>
      </c>
      <c r="K54" s="32">
        <f t="shared" si="4"/>
        <v>0</v>
      </c>
      <c r="L54" s="32">
        <f t="shared" si="5"/>
        <v>18984</v>
      </c>
      <c r="M54" s="32">
        <f t="shared" si="6"/>
        <v>0</v>
      </c>
      <c r="N54" s="32">
        <f t="shared" si="7"/>
        <v>18984</v>
      </c>
      <c r="O54" s="85"/>
    </row>
    <row r="55" ht="25.5" spans="1:15">
      <c r="A55" s="26"/>
      <c r="B55" s="73" t="s">
        <v>29</v>
      </c>
      <c r="C55" s="74"/>
      <c r="D55" s="75"/>
      <c r="E55" s="76">
        <f>SUM(E54)</f>
        <v>0</v>
      </c>
      <c r="F55" s="76">
        <f>SUM(F54)</f>
        <v>158.2</v>
      </c>
      <c r="G55" s="76">
        <f>SUM(G54)</f>
        <v>0</v>
      </c>
      <c r="H55" s="32">
        <v>150</v>
      </c>
      <c r="I55" s="32">
        <v>120</v>
      </c>
      <c r="J55" s="32">
        <v>170</v>
      </c>
      <c r="K55" s="32">
        <f t="shared" si="4"/>
        <v>0</v>
      </c>
      <c r="L55" s="32">
        <f t="shared" si="5"/>
        <v>18984</v>
      </c>
      <c r="M55" s="32">
        <f t="shared" si="6"/>
        <v>0</v>
      </c>
      <c r="N55" s="32">
        <f t="shared" si="7"/>
        <v>18984</v>
      </c>
      <c r="O55" s="85"/>
    </row>
    <row r="56" ht="25.5" spans="1:15">
      <c r="A56" s="26" t="s">
        <v>105</v>
      </c>
      <c r="B56" s="46" t="s">
        <v>106</v>
      </c>
      <c r="C56" s="32">
        <v>13484257879</v>
      </c>
      <c r="D56" s="68" t="s">
        <v>107</v>
      </c>
      <c r="E56" s="32">
        <v>54.17</v>
      </c>
      <c r="F56" s="31">
        <v>5.88</v>
      </c>
      <c r="G56" s="31">
        <v>54.17</v>
      </c>
      <c r="H56" s="32">
        <v>150</v>
      </c>
      <c r="I56" s="32">
        <v>120</v>
      </c>
      <c r="J56" s="32">
        <v>170</v>
      </c>
      <c r="K56" s="32">
        <f t="shared" si="4"/>
        <v>8125.5</v>
      </c>
      <c r="L56" s="32">
        <f t="shared" si="5"/>
        <v>705.6</v>
      </c>
      <c r="M56" s="32">
        <f t="shared" si="6"/>
        <v>9208.9</v>
      </c>
      <c r="N56" s="32">
        <f t="shared" si="7"/>
        <v>18040</v>
      </c>
      <c r="O56" s="85"/>
    </row>
    <row r="57" ht="76.5" spans="1:15">
      <c r="A57" s="26"/>
      <c r="B57" s="46" t="s">
        <v>57</v>
      </c>
      <c r="C57" s="32">
        <v>13486628789</v>
      </c>
      <c r="D57" s="60" t="s">
        <v>108</v>
      </c>
      <c r="E57" s="77">
        <v>0</v>
      </c>
      <c r="F57" s="31">
        <v>127.5</v>
      </c>
      <c r="G57" s="31">
        <v>0</v>
      </c>
      <c r="H57" s="32">
        <v>150</v>
      </c>
      <c r="I57" s="32">
        <v>120</v>
      </c>
      <c r="J57" s="32">
        <v>170</v>
      </c>
      <c r="K57" s="32">
        <f t="shared" si="4"/>
        <v>0</v>
      </c>
      <c r="L57" s="32">
        <f t="shared" si="5"/>
        <v>15300</v>
      </c>
      <c r="M57" s="32">
        <f t="shared" si="6"/>
        <v>0</v>
      </c>
      <c r="N57" s="32">
        <f t="shared" si="7"/>
        <v>15300</v>
      </c>
      <c r="O57" s="85"/>
    </row>
    <row r="58" ht="127.5" spans="1:15">
      <c r="A58" s="26"/>
      <c r="B58" s="60" t="s">
        <v>109</v>
      </c>
      <c r="C58" s="78"/>
      <c r="D58" s="60" t="s">
        <v>110</v>
      </c>
      <c r="E58" s="77">
        <v>0</v>
      </c>
      <c r="F58" s="31">
        <v>290.41</v>
      </c>
      <c r="G58" s="31">
        <v>0</v>
      </c>
      <c r="H58" s="32">
        <v>150</v>
      </c>
      <c r="I58" s="32">
        <v>120</v>
      </c>
      <c r="J58" s="32">
        <v>170</v>
      </c>
      <c r="K58" s="32">
        <f t="shared" si="4"/>
        <v>0</v>
      </c>
      <c r="L58" s="32">
        <f t="shared" si="5"/>
        <v>34849.2</v>
      </c>
      <c r="M58" s="32">
        <f t="shared" si="6"/>
        <v>0</v>
      </c>
      <c r="N58" s="32">
        <f t="shared" si="7"/>
        <v>34849.2</v>
      </c>
      <c r="O58" s="85"/>
    </row>
    <row r="59" ht="76.5" spans="1:15">
      <c r="A59" s="26"/>
      <c r="B59" s="46" t="s">
        <v>111</v>
      </c>
      <c r="C59" s="32">
        <v>13777963882</v>
      </c>
      <c r="D59" s="60" t="s">
        <v>112</v>
      </c>
      <c r="E59" s="77">
        <v>0</v>
      </c>
      <c r="F59" s="31">
        <v>291.42</v>
      </c>
      <c r="G59" s="31">
        <v>0</v>
      </c>
      <c r="H59" s="32">
        <v>150</v>
      </c>
      <c r="I59" s="32">
        <v>120</v>
      </c>
      <c r="J59" s="32">
        <v>170</v>
      </c>
      <c r="K59" s="32">
        <f t="shared" si="4"/>
        <v>0</v>
      </c>
      <c r="L59" s="32">
        <f t="shared" si="5"/>
        <v>34970.4</v>
      </c>
      <c r="M59" s="32">
        <f t="shared" si="6"/>
        <v>0</v>
      </c>
      <c r="N59" s="32">
        <f t="shared" si="7"/>
        <v>34970.4</v>
      </c>
      <c r="O59" s="85"/>
    </row>
    <row r="60" ht="51" spans="1:15">
      <c r="A60" s="26"/>
      <c r="B60" s="46" t="s">
        <v>113</v>
      </c>
      <c r="C60" s="32">
        <v>13777963882</v>
      </c>
      <c r="D60" s="60" t="s">
        <v>114</v>
      </c>
      <c r="E60" s="77">
        <v>0</v>
      </c>
      <c r="F60" s="31">
        <v>208.31</v>
      </c>
      <c r="G60" s="31">
        <v>0</v>
      </c>
      <c r="H60" s="32">
        <v>150</v>
      </c>
      <c r="I60" s="32">
        <v>120</v>
      </c>
      <c r="J60" s="32">
        <v>170</v>
      </c>
      <c r="K60" s="32">
        <f t="shared" si="4"/>
        <v>0</v>
      </c>
      <c r="L60" s="32">
        <f t="shared" si="5"/>
        <v>24997.2</v>
      </c>
      <c r="M60" s="32">
        <f t="shared" si="6"/>
        <v>0</v>
      </c>
      <c r="N60" s="32">
        <f t="shared" si="7"/>
        <v>24997.2</v>
      </c>
      <c r="O60" s="85"/>
    </row>
    <row r="61" ht="76.5" spans="1:15">
      <c r="A61" s="26"/>
      <c r="B61" s="46" t="s">
        <v>115</v>
      </c>
      <c r="C61" s="32">
        <v>13906612825</v>
      </c>
      <c r="D61" s="60" t="s">
        <v>116</v>
      </c>
      <c r="E61" s="77">
        <v>0</v>
      </c>
      <c r="F61" s="31">
        <v>83.04</v>
      </c>
      <c r="G61" s="31">
        <v>0</v>
      </c>
      <c r="H61" s="32">
        <v>150</v>
      </c>
      <c r="I61" s="32">
        <v>120</v>
      </c>
      <c r="J61" s="32">
        <v>170</v>
      </c>
      <c r="K61" s="32">
        <f t="shared" si="4"/>
        <v>0</v>
      </c>
      <c r="L61" s="32">
        <f t="shared" si="5"/>
        <v>9964.8</v>
      </c>
      <c r="M61" s="32">
        <f t="shared" si="6"/>
        <v>0</v>
      </c>
      <c r="N61" s="32">
        <f t="shared" si="7"/>
        <v>9964.8</v>
      </c>
      <c r="O61" s="85"/>
    </row>
    <row r="62" ht="25.5" spans="1:30">
      <c r="A62" s="26"/>
      <c r="B62" s="53" t="s">
        <v>29</v>
      </c>
      <c r="C62" s="79"/>
      <c r="D62" s="54"/>
      <c r="E62" s="55">
        <f>SUM(E56:E61)</f>
        <v>54.17</v>
      </c>
      <c r="F62" s="55">
        <f>SUM(F56:F61)</f>
        <v>1006.56</v>
      </c>
      <c r="G62" s="55">
        <f>SUM(G56:G61)</f>
        <v>54.17</v>
      </c>
      <c r="H62" s="32">
        <v>150</v>
      </c>
      <c r="I62" s="32">
        <v>120</v>
      </c>
      <c r="J62" s="32">
        <v>170</v>
      </c>
      <c r="K62" s="32">
        <f t="shared" si="4"/>
        <v>8125.5</v>
      </c>
      <c r="L62" s="32">
        <f t="shared" si="5"/>
        <v>120787.2</v>
      </c>
      <c r="M62" s="32">
        <f t="shared" si="6"/>
        <v>9208.9</v>
      </c>
      <c r="N62" s="32">
        <f t="shared" si="7"/>
        <v>138121.6</v>
      </c>
      <c r="O62" s="85"/>
      <c r="AA62" s="9"/>
      <c r="AB62" s="9"/>
      <c r="AC62" s="9"/>
      <c r="AD62" s="9"/>
    </row>
    <row r="63" ht="51" spans="1:15">
      <c r="A63" s="26" t="s">
        <v>117</v>
      </c>
      <c r="B63" s="46" t="s">
        <v>118</v>
      </c>
      <c r="C63" s="26"/>
      <c r="D63" s="46" t="s">
        <v>119</v>
      </c>
      <c r="E63" s="32"/>
      <c r="F63" s="31">
        <v>127.5</v>
      </c>
      <c r="G63" s="31">
        <v>0</v>
      </c>
      <c r="H63" s="32">
        <v>150</v>
      </c>
      <c r="I63" s="32">
        <v>120</v>
      </c>
      <c r="J63" s="32">
        <v>170</v>
      </c>
      <c r="K63" s="32">
        <f t="shared" si="4"/>
        <v>0</v>
      </c>
      <c r="L63" s="32">
        <f t="shared" si="5"/>
        <v>15300</v>
      </c>
      <c r="M63" s="32">
        <f t="shared" si="6"/>
        <v>0</v>
      </c>
      <c r="N63" s="32">
        <f t="shared" si="7"/>
        <v>15300</v>
      </c>
      <c r="O63" s="85"/>
    </row>
    <row r="64" ht="51" spans="1:15">
      <c r="A64" s="26"/>
      <c r="B64" s="46" t="s">
        <v>120</v>
      </c>
      <c r="C64" s="65"/>
      <c r="D64" s="46" t="s">
        <v>121</v>
      </c>
      <c r="E64" s="32">
        <v>212.37</v>
      </c>
      <c r="F64" s="31">
        <v>265.27</v>
      </c>
      <c r="G64" s="31">
        <v>206.46</v>
      </c>
      <c r="H64" s="32">
        <v>150</v>
      </c>
      <c r="I64" s="32">
        <v>120</v>
      </c>
      <c r="J64" s="32">
        <v>170</v>
      </c>
      <c r="K64" s="32">
        <f t="shared" si="4"/>
        <v>31855.5</v>
      </c>
      <c r="L64" s="32">
        <f t="shared" si="5"/>
        <v>31832.4</v>
      </c>
      <c r="M64" s="32">
        <f t="shared" si="6"/>
        <v>35098.2</v>
      </c>
      <c r="N64" s="32">
        <f t="shared" si="7"/>
        <v>98786.1</v>
      </c>
      <c r="O64" s="85"/>
    </row>
    <row r="65" ht="51" spans="1:15">
      <c r="A65" s="26"/>
      <c r="B65" s="46" t="s">
        <v>35</v>
      </c>
      <c r="C65" s="26">
        <v>13906690701</v>
      </c>
      <c r="D65" s="46" t="s">
        <v>121</v>
      </c>
      <c r="E65" s="32"/>
      <c r="F65" s="31">
        <v>283.5</v>
      </c>
      <c r="G65" s="31">
        <v>0</v>
      </c>
      <c r="H65" s="32">
        <v>150</v>
      </c>
      <c r="I65" s="32">
        <v>120</v>
      </c>
      <c r="J65" s="32">
        <v>170</v>
      </c>
      <c r="K65" s="32">
        <f t="shared" si="4"/>
        <v>0</v>
      </c>
      <c r="L65" s="32">
        <f t="shared" si="5"/>
        <v>34020</v>
      </c>
      <c r="M65" s="32">
        <f t="shared" si="6"/>
        <v>0</v>
      </c>
      <c r="N65" s="32">
        <f t="shared" si="7"/>
        <v>34020</v>
      </c>
      <c r="O65" s="85"/>
    </row>
    <row r="66" ht="25.5" spans="1:15">
      <c r="A66" s="26"/>
      <c r="B66" s="46" t="s">
        <v>122</v>
      </c>
      <c r="C66" s="26">
        <v>13626823333</v>
      </c>
      <c r="D66" s="46" t="s">
        <v>123</v>
      </c>
      <c r="E66" s="32"/>
      <c r="F66" s="31">
        <v>273.1</v>
      </c>
      <c r="G66" s="31">
        <v>0</v>
      </c>
      <c r="H66" s="32">
        <v>150</v>
      </c>
      <c r="I66" s="32">
        <v>120</v>
      </c>
      <c r="J66" s="32">
        <v>170</v>
      </c>
      <c r="K66" s="32">
        <f t="shared" si="4"/>
        <v>0</v>
      </c>
      <c r="L66" s="32">
        <f t="shared" si="5"/>
        <v>32772</v>
      </c>
      <c r="M66" s="32">
        <f t="shared" si="6"/>
        <v>0</v>
      </c>
      <c r="N66" s="32">
        <f t="shared" si="7"/>
        <v>32772</v>
      </c>
      <c r="O66" s="85"/>
    </row>
    <row r="67" ht="51" spans="1:15">
      <c r="A67" s="26"/>
      <c r="B67" s="46" t="s">
        <v>73</v>
      </c>
      <c r="C67" s="26"/>
      <c r="D67" s="46" t="s">
        <v>124</v>
      </c>
      <c r="E67" s="32">
        <v>268.19</v>
      </c>
      <c r="F67" s="31">
        <v>544.28</v>
      </c>
      <c r="G67" s="31">
        <v>268.19</v>
      </c>
      <c r="H67" s="32">
        <v>150</v>
      </c>
      <c r="I67" s="32">
        <v>120</v>
      </c>
      <c r="J67" s="32">
        <v>170</v>
      </c>
      <c r="K67" s="32">
        <f t="shared" si="4"/>
        <v>40228.5</v>
      </c>
      <c r="L67" s="32">
        <f t="shared" si="5"/>
        <v>65313.6</v>
      </c>
      <c r="M67" s="32">
        <f t="shared" si="6"/>
        <v>45592.3</v>
      </c>
      <c r="N67" s="32">
        <f t="shared" si="7"/>
        <v>151134.4</v>
      </c>
      <c r="O67" s="85"/>
    </row>
    <row r="68" ht="25.5" spans="1:28">
      <c r="A68" s="26"/>
      <c r="B68" s="73" t="s">
        <v>29</v>
      </c>
      <c r="C68" s="74"/>
      <c r="D68" s="75"/>
      <c r="E68" s="76">
        <f>SUM(E63:E67)</f>
        <v>480.56</v>
      </c>
      <c r="F68" s="76">
        <f>SUM(F63:F67)</f>
        <v>1493.65</v>
      </c>
      <c r="G68" s="76">
        <f>SUM(G63:G67)</f>
        <v>474.65</v>
      </c>
      <c r="H68" s="32">
        <v>150</v>
      </c>
      <c r="I68" s="32">
        <v>120</v>
      </c>
      <c r="J68" s="32">
        <v>170</v>
      </c>
      <c r="K68" s="32">
        <f t="shared" si="4"/>
        <v>72084</v>
      </c>
      <c r="L68" s="32">
        <f t="shared" si="5"/>
        <v>179238</v>
      </c>
      <c r="M68" s="32">
        <f t="shared" si="6"/>
        <v>80690.5</v>
      </c>
      <c r="N68" s="32">
        <f t="shared" si="7"/>
        <v>332012.5</v>
      </c>
      <c r="O68" s="85"/>
      <c r="AA68" s="9"/>
      <c r="AB68" s="9"/>
    </row>
    <row r="69" s="1" customFormat="1" ht="124" customHeight="1" spans="1:26">
      <c r="A69" s="20" t="s">
        <v>125</v>
      </c>
      <c r="B69" s="57" t="s">
        <v>35</v>
      </c>
      <c r="C69" s="31"/>
      <c r="D69" s="88" t="s">
        <v>126</v>
      </c>
      <c r="E69" s="32">
        <v>732.05</v>
      </c>
      <c r="F69" s="31">
        <v>92.67</v>
      </c>
      <c r="G69" s="31">
        <v>603.25</v>
      </c>
      <c r="H69" s="32">
        <v>150</v>
      </c>
      <c r="I69" s="32">
        <v>120</v>
      </c>
      <c r="J69" s="32">
        <v>170</v>
      </c>
      <c r="K69" s="32">
        <f t="shared" si="4"/>
        <v>109807.5</v>
      </c>
      <c r="L69" s="32">
        <f t="shared" si="5"/>
        <v>11120.4</v>
      </c>
      <c r="M69" s="32">
        <f t="shared" si="6"/>
        <v>102552.5</v>
      </c>
      <c r="N69" s="32">
        <f t="shared" si="7"/>
        <v>223480.4</v>
      </c>
      <c r="O69" s="99"/>
      <c r="P69" s="9"/>
      <c r="Q69" s="9"/>
      <c r="R69" s="9"/>
      <c r="S69" s="103"/>
      <c r="T69" s="103"/>
      <c r="U69" s="103"/>
      <c r="V69" s="103"/>
      <c r="W69" s="103"/>
      <c r="X69" s="103"/>
      <c r="Y69" s="103"/>
      <c r="Z69" s="103"/>
    </row>
    <row r="70" ht="25.5" spans="1:15">
      <c r="A70" s="32"/>
      <c r="B70" s="73" t="s">
        <v>29</v>
      </c>
      <c r="C70" s="74"/>
      <c r="D70" s="75"/>
      <c r="E70" s="76">
        <f>SUM(E69)</f>
        <v>732.05</v>
      </c>
      <c r="F70" s="76">
        <f>SUM(F69)</f>
        <v>92.67</v>
      </c>
      <c r="G70" s="76">
        <f>SUM(G69)</f>
        <v>603.25</v>
      </c>
      <c r="H70" s="32">
        <v>150</v>
      </c>
      <c r="I70" s="32">
        <v>120</v>
      </c>
      <c r="J70" s="32">
        <v>170</v>
      </c>
      <c r="K70" s="32">
        <f t="shared" si="4"/>
        <v>109807.5</v>
      </c>
      <c r="L70" s="32">
        <f t="shared" si="5"/>
        <v>11120.4</v>
      </c>
      <c r="M70" s="32">
        <f t="shared" si="6"/>
        <v>102552.5</v>
      </c>
      <c r="N70" s="32">
        <f t="shared" si="7"/>
        <v>223480.4</v>
      </c>
      <c r="O70" s="85"/>
    </row>
    <row r="71" ht="77" customHeight="1" spans="1:15">
      <c r="A71" s="26" t="s">
        <v>127</v>
      </c>
      <c r="B71" s="89" t="s">
        <v>128</v>
      </c>
      <c r="C71" s="63"/>
      <c r="D71" s="90" t="s">
        <v>129</v>
      </c>
      <c r="E71" s="91">
        <v>128.6</v>
      </c>
      <c r="F71" s="31">
        <v>390.3</v>
      </c>
      <c r="G71" s="33">
        <v>129.6</v>
      </c>
      <c r="H71" s="32">
        <v>150</v>
      </c>
      <c r="I71" s="32">
        <v>120</v>
      </c>
      <c r="J71" s="32">
        <v>170</v>
      </c>
      <c r="K71" s="32">
        <f t="shared" si="4"/>
        <v>19290</v>
      </c>
      <c r="L71" s="32">
        <f t="shared" si="5"/>
        <v>46836</v>
      </c>
      <c r="M71" s="32">
        <f t="shared" si="6"/>
        <v>22032</v>
      </c>
      <c r="N71" s="32">
        <f t="shared" si="7"/>
        <v>88158</v>
      </c>
      <c r="O71" s="100" t="s">
        <v>130</v>
      </c>
    </row>
    <row r="72" ht="25.5" spans="1:28">
      <c r="A72" s="26"/>
      <c r="B72" s="53" t="s">
        <v>29</v>
      </c>
      <c r="C72" s="26"/>
      <c r="D72" s="54"/>
      <c r="E72" s="55">
        <f>SUM(E71)</f>
        <v>128.6</v>
      </c>
      <c r="F72" s="55">
        <f>SUM(F71)</f>
        <v>390.3</v>
      </c>
      <c r="G72" s="55">
        <f>SUM(G71)</f>
        <v>129.6</v>
      </c>
      <c r="H72" s="32">
        <v>150</v>
      </c>
      <c r="I72" s="32">
        <v>120</v>
      </c>
      <c r="J72" s="32">
        <v>170</v>
      </c>
      <c r="K72" s="32">
        <f t="shared" si="4"/>
        <v>19290</v>
      </c>
      <c r="L72" s="32">
        <f t="shared" si="5"/>
        <v>46836</v>
      </c>
      <c r="M72" s="32">
        <f t="shared" si="6"/>
        <v>22032</v>
      </c>
      <c r="N72" s="32">
        <f t="shared" si="7"/>
        <v>88158</v>
      </c>
      <c r="O72" s="85"/>
      <c r="AA72" s="9"/>
      <c r="AB72" s="9"/>
    </row>
    <row r="73" ht="25.5" spans="1:15">
      <c r="A73" s="21" t="s">
        <v>12</v>
      </c>
      <c r="B73" s="92"/>
      <c r="C73" s="74"/>
      <c r="D73" s="81"/>
      <c r="E73" s="93">
        <f>SUM(E4:E72)/2</f>
        <v>10037.71</v>
      </c>
      <c r="F73" s="93">
        <f>SUM(F4:F72)/2</f>
        <v>9091.61</v>
      </c>
      <c r="G73" s="93">
        <f>SUM(G4:G72)/2</f>
        <v>9888.29</v>
      </c>
      <c r="H73" s="32">
        <v>150</v>
      </c>
      <c r="I73" s="32">
        <v>120</v>
      </c>
      <c r="J73" s="32">
        <v>170</v>
      </c>
      <c r="K73" s="32">
        <f t="shared" si="4"/>
        <v>1505656.5</v>
      </c>
      <c r="L73" s="32">
        <f t="shared" si="5"/>
        <v>1090993.2</v>
      </c>
      <c r="M73" s="32">
        <f t="shared" si="6"/>
        <v>1681009.3</v>
      </c>
      <c r="N73" s="32">
        <f t="shared" si="7"/>
        <v>4277659</v>
      </c>
      <c r="O73" s="85"/>
    </row>
    <row r="74" ht="25.5" spans="1:15">
      <c r="A74" s="94"/>
      <c r="B74" s="50" t="s">
        <v>43</v>
      </c>
      <c r="C74" s="36">
        <v>13777084515</v>
      </c>
      <c r="D74" s="51" t="s">
        <v>44</v>
      </c>
      <c r="E74" s="31"/>
      <c r="F74" s="31"/>
      <c r="G74" s="31"/>
      <c r="H74" s="31"/>
      <c r="I74" s="31"/>
      <c r="J74" s="31"/>
      <c r="K74" s="31"/>
      <c r="L74" s="31"/>
      <c r="M74" s="31"/>
      <c r="N74" s="31">
        <v>3142.8</v>
      </c>
      <c r="O74" s="99" t="s">
        <v>131</v>
      </c>
    </row>
    <row r="75" ht="25.5" spans="1:15">
      <c r="A75" s="95" t="s">
        <v>132</v>
      </c>
      <c r="B75" s="96"/>
      <c r="C75" s="96"/>
      <c r="D75" s="97"/>
      <c r="E75" s="31"/>
      <c r="F75" s="31"/>
      <c r="G75" s="31"/>
      <c r="H75" s="31"/>
      <c r="I75" s="31"/>
      <c r="J75" s="31"/>
      <c r="K75" s="31"/>
      <c r="L75" s="31"/>
      <c r="M75" s="31"/>
      <c r="N75" s="31">
        <f>SUM(N73:N74)</f>
        <v>4280801.8</v>
      </c>
      <c r="O75" s="99"/>
    </row>
    <row r="76" s="2" customFormat="1" ht="25.5" spans="1:26">
      <c r="A76" s="98"/>
      <c r="B76" s="98"/>
      <c r="C76" s="98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101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</row>
    <row r="77" s="2" customFormat="1" ht="25.5" spans="1:26">
      <c r="A77" s="98"/>
      <c r="B77" s="98"/>
      <c r="C77" s="98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101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</row>
    <row r="78" s="2" customFormat="1" ht="25.5" spans="1:26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101"/>
      <c r="P78" s="102"/>
      <c r="Q78" s="102"/>
      <c r="R78" s="102"/>
      <c r="S78" s="102"/>
      <c r="T78" s="102"/>
      <c r="U78" s="102"/>
      <c r="V78" s="102"/>
      <c r="W78" s="102"/>
      <c r="X78" s="102"/>
      <c r="Y78" s="102"/>
      <c r="Z78" s="102"/>
    </row>
    <row r="79" s="2" customFormat="1" ht="25.5" spans="1:26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101"/>
      <c r="P79" s="102"/>
      <c r="Q79" s="102"/>
      <c r="R79" s="102"/>
      <c r="S79" s="102"/>
      <c r="T79" s="102"/>
      <c r="U79" s="102"/>
      <c r="V79" s="102"/>
      <c r="W79" s="102"/>
      <c r="X79" s="102"/>
      <c r="Y79" s="102"/>
      <c r="Z79" s="102"/>
    </row>
    <row r="80" s="2" customFormat="1" ht="25.5" spans="1:26">
      <c r="A80" s="98"/>
      <c r="B80" s="98"/>
      <c r="C80" s="98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101"/>
      <c r="P80" s="102"/>
      <c r="Q80" s="102"/>
      <c r="R80" s="102"/>
      <c r="S80" s="102"/>
      <c r="T80" s="102"/>
      <c r="U80" s="102"/>
      <c r="V80" s="102"/>
      <c r="W80" s="102"/>
      <c r="X80" s="102"/>
      <c r="Y80" s="102"/>
      <c r="Z80" s="102"/>
    </row>
    <row r="81" s="2" customFormat="1" ht="25.5" spans="1:26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101"/>
      <c r="P81" s="102"/>
      <c r="Q81" s="102"/>
      <c r="R81" s="102"/>
      <c r="S81" s="102"/>
      <c r="T81" s="102"/>
      <c r="U81" s="102"/>
      <c r="V81" s="102"/>
      <c r="W81" s="102"/>
      <c r="X81" s="102"/>
      <c r="Y81" s="102"/>
      <c r="Z81" s="102"/>
    </row>
    <row r="82" s="2" customFormat="1" ht="25.5" spans="1:26">
      <c r="A82" s="98"/>
      <c r="B82" s="98"/>
      <c r="C82" s="98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101"/>
      <c r="P82" s="102"/>
      <c r="Q82" s="102"/>
      <c r="R82" s="102"/>
      <c r="S82" s="102"/>
      <c r="T82" s="102"/>
      <c r="U82" s="102"/>
      <c r="V82" s="102"/>
      <c r="W82" s="102"/>
      <c r="X82" s="102"/>
      <c r="Y82" s="102"/>
      <c r="Z82" s="102"/>
    </row>
    <row r="83" s="2" customFormat="1" ht="25.5" spans="1:26">
      <c r="A83" s="98"/>
      <c r="B83" s="98"/>
      <c r="C83" s="98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101"/>
      <c r="P83" s="102"/>
      <c r="Q83" s="102"/>
      <c r="R83" s="102"/>
      <c r="S83" s="102"/>
      <c r="T83" s="102"/>
      <c r="U83" s="102"/>
      <c r="V83" s="102"/>
      <c r="W83" s="102"/>
      <c r="X83" s="102"/>
      <c r="Y83" s="102"/>
      <c r="Z83" s="102"/>
    </row>
    <row r="84" s="2" customFormat="1" ht="25.5" spans="1:26">
      <c r="A84" s="98"/>
      <c r="B84" s="98"/>
      <c r="C84" s="98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101"/>
      <c r="P84" s="102"/>
      <c r="Q84" s="102"/>
      <c r="R84" s="102"/>
      <c r="S84" s="102"/>
      <c r="T84" s="102"/>
      <c r="U84" s="102"/>
      <c r="V84" s="102"/>
      <c r="W84" s="102"/>
      <c r="X84" s="102"/>
      <c r="Y84" s="102"/>
      <c r="Z84" s="102"/>
    </row>
    <row r="85" s="2" customFormat="1" ht="25.5" spans="1:26">
      <c r="A85" s="98"/>
      <c r="B85" s="98"/>
      <c r="C85" s="98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101"/>
      <c r="P85" s="102"/>
      <c r="Q85" s="102"/>
      <c r="R85" s="102"/>
      <c r="S85" s="102"/>
      <c r="T85" s="102"/>
      <c r="U85" s="102"/>
      <c r="V85" s="102"/>
      <c r="W85" s="102"/>
      <c r="X85" s="102"/>
      <c r="Y85" s="102"/>
      <c r="Z85" s="102"/>
    </row>
    <row r="86" s="2" customFormat="1" ht="25.5" spans="1:26">
      <c r="A86" s="98"/>
      <c r="B86" s="98"/>
      <c r="C86" s="98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101"/>
      <c r="P86" s="102"/>
      <c r="Q86" s="102"/>
      <c r="R86" s="102"/>
      <c r="S86" s="102"/>
      <c r="T86" s="102"/>
      <c r="U86" s="102"/>
      <c r="V86" s="102"/>
      <c r="W86" s="102"/>
      <c r="X86" s="102"/>
      <c r="Y86" s="102"/>
      <c r="Z86" s="102"/>
    </row>
    <row r="87" s="2" customFormat="1" ht="25.5" spans="1:26">
      <c r="A87" s="98"/>
      <c r="B87" s="98"/>
      <c r="C87" s="98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101"/>
      <c r="P87" s="102"/>
      <c r="Q87" s="102"/>
      <c r="R87" s="102"/>
      <c r="S87" s="102"/>
      <c r="T87" s="102"/>
      <c r="U87" s="102"/>
      <c r="V87" s="102"/>
      <c r="W87" s="102"/>
      <c r="X87" s="102"/>
      <c r="Y87" s="102"/>
      <c r="Z87" s="102"/>
    </row>
    <row r="88" s="2" customFormat="1" ht="25.5" spans="1:26">
      <c r="A88" s="98"/>
      <c r="B88" s="98"/>
      <c r="C88" s="98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101"/>
      <c r="P88" s="102"/>
      <c r="Q88" s="102"/>
      <c r="R88" s="102"/>
      <c r="S88" s="102"/>
      <c r="T88" s="102"/>
      <c r="U88" s="102"/>
      <c r="V88" s="102"/>
      <c r="W88" s="102"/>
      <c r="X88" s="102"/>
      <c r="Y88" s="102"/>
      <c r="Z88" s="102"/>
    </row>
    <row r="89" s="2" customFormat="1" ht="25.5" spans="1:26">
      <c r="A89" s="98"/>
      <c r="B89" s="98"/>
      <c r="C89" s="98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101"/>
      <c r="P89" s="102"/>
      <c r="Q89" s="102"/>
      <c r="R89" s="102"/>
      <c r="S89" s="102"/>
      <c r="T89" s="102"/>
      <c r="U89" s="102"/>
      <c r="V89" s="102"/>
      <c r="W89" s="102"/>
      <c r="X89" s="102"/>
      <c r="Y89" s="102"/>
      <c r="Z89" s="102"/>
    </row>
  </sheetData>
  <autoFilter xmlns:etc="http://www.wps.cn/officeDocument/2017/etCustomData" ref="A3:O75" etc:filterBottomFollowUsedRange="0">
    <extLst/>
  </autoFilter>
  <mergeCells count="30">
    <mergeCell ref="A1:O1"/>
    <mergeCell ref="E2:G2"/>
    <mergeCell ref="H2:J2"/>
    <mergeCell ref="K2:N2"/>
    <mergeCell ref="B11:D11"/>
    <mergeCell ref="B19:D19"/>
    <mergeCell ref="B34:D34"/>
    <mergeCell ref="B39:D39"/>
    <mergeCell ref="B53:D53"/>
    <mergeCell ref="B55:D55"/>
    <mergeCell ref="B62:D62"/>
    <mergeCell ref="B68:D68"/>
    <mergeCell ref="B70:D70"/>
    <mergeCell ref="B72:D72"/>
    <mergeCell ref="A73:D73"/>
    <mergeCell ref="A75:D75"/>
    <mergeCell ref="A2:A3"/>
    <mergeCell ref="A4:A11"/>
    <mergeCell ref="A12:A19"/>
    <mergeCell ref="A20:A34"/>
    <mergeCell ref="A35:A39"/>
    <mergeCell ref="A40:A53"/>
    <mergeCell ref="A54:A55"/>
    <mergeCell ref="A56:A62"/>
    <mergeCell ref="A63:A68"/>
    <mergeCell ref="A69:A70"/>
    <mergeCell ref="A71:A72"/>
    <mergeCell ref="B2:B3"/>
    <mergeCell ref="C2:C3"/>
    <mergeCell ref="D2:D3"/>
  </mergeCells>
  <printOptions horizontalCentered="1"/>
  <pageMargins left="0.751388888888889" right="0.751388888888889" top="0.393055555555556" bottom="0.393055555555556" header="0.5" footer="0.5"/>
  <pageSetup paperSize="9" scale="4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规模大户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还好</cp:lastModifiedBy>
  <dcterms:created xsi:type="dcterms:W3CDTF">2023-11-16T23:49:00Z</dcterms:created>
  <dcterms:modified xsi:type="dcterms:W3CDTF">2025-10-31T02:24:33Z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6BAA35CFDCC943C5B2E1358EDBC130F4_13</vt:lpwstr>
  </property>
</Properties>
</file>