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晚稻测绘" sheetId="2" r:id="rId1"/>
  </sheets>
  <definedNames>
    <definedName name="_xlnm._FilterDatabase" localSheetId="0" hidden="1">晚稻测绘!$A$3:$Q$97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<sst xmlns="http://schemas.openxmlformats.org/spreadsheetml/2006/main" count="239" uniqueCount="179">
  <si>
    <t xml:space="preserve">    2025年度北仑区晚稻种植补贴资金统计表</t>
  </si>
  <si>
    <t>街道</t>
  </si>
  <si>
    <t>主体信息</t>
  </si>
  <si>
    <t>联系电话</t>
  </si>
  <si>
    <t>种植地点（具体到村）</t>
  </si>
  <si>
    <t>种植面积（亩）</t>
  </si>
  <si>
    <t>核减面积（亩）</t>
  </si>
  <si>
    <t>补贴面积（亩）</t>
  </si>
  <si>
    <t>补贴标准（元/亩）</t>
  </si>
  <si>
    <t>补贴金额
（元）</t>
  </si>
  <si>
    <t>备注</t>
  </si>
  <si>
    <t>合计</t>
  </si>
  <si>
    <t>单季晚稻</t>
  </si>
  <si>
    <t>连作晚稻</t>
  </si>
  <si>
    <t>新碶</t>
  </si>
  <si>
    <t>*建军</t>
  </si>
  <si>
    <t>大同村</t>
  </si>
  <si>
    <t>非大户</t>
  </si>
  <si>
    <t>*立行</t>
  </si>
  <si>
    <t>*传纪</t>
  </si>
  <si>
    <t>高塘村</t>
  </si>
  <si>
    <t>宁波市杨海水稻专业合作社</t>
  </si>
  <si>
    <t>岭南村</t>
  </si>
  <si>
    <t>*朝阳</t>
  </si>
  <si>
    <t>算山村</t>
  </si>
  <si>
    <t>小麦36.74亩，符合规模大户补贴。</t>
  </si>
  <si>
    <t>*胜良</t>
  </si>
  <si>
    <t>算山村、许胡村</t>
  </si>
  <si>
    <t>*杰</t>
  </si>
  <si>
    <t>许胡村</t>
  </si>
  <si>
    <t>宁波为联农业发展有限公司</t>
  </si>
  <si>
    <t>永久村</t>
  </si>
  <si>
    <t>早稻测绘面积336.88亩，连作晚稻测绘341.86亩，多出的4.98亩算单季晚稻。</t>
  </si>
  <si>
    <t>小计</t>
  </si>
  <si>
    <t>小港</t>
  </si>
  <si>
    <t>宁波市鄞州姜山正高家庭农场</t>
  </si>
  <si>
    <t>江桥头
下周隘
钟家桥</t>
  </si>
  <si>
    <t>宁波市鄞州邱隘陈佳敏家庭农场（陈方会）</t>
  </si>
  <si>
    <t>渡头董
姚张
桥头严
东岗碶
姚墅</t>
  </si>
  <si>
    <t>宁波农之者农业服务有限公司</t>
  </si>
  <si>
    <t>新模
新棉</t>
  </si>
  <si>
    <t>浙江甬鑫农业发展有限公司（刘卫国）</t>
  </si>
  <si>
    <t>下邵
合兴</t>
  </si>
  <si>
    <t>宁波市鄞州姜山金仓水稻农场（祝显力）</t>
  </si>
  <si>
    <t>鲍家洋
丁家山
五盟
湖芳</t>
  </si>
  <si>
    <t>宁波北仑区新峰家庭农场（缪世南）</t>
  </si>
  <si>
    <t>新政
新立</t>
  </si>
  <si>
    <t>*相群</t>
  </si>
  <si>
    <t>新立</t>
  </si>
  <si>
    <t>*勺友</t>
  </si>
  <si>
    <t>丁家山</t>
  </si>
  <si>
    <t>*邦达</t>
  </si>
  <si>
    <t>姚张(朱家渡以北)</t>
  </si>
  <si>
    <t>小麦26.19亩规模补贴未发</t>
  </si>
  <si>
    <t>大碶</t>
  </si>
  <si>
    <t>*新科</t>
  </si>
  <si>
    <t>城东村
新路村
后洋村
邬隘村
堍头村
青林村
烟墩村
莘峰村</t>
  </si>
  <si>
    <t>*海国</t>
  </si>
  <si>
    <t>湖塘村</t>
  </si>
  <si>
    <t>*金营</t>
  </si>
  <si>
    <t>*国苗</t>
  </si>
  <si>
    <t>湖塘村
邬隘村</t>
  </si>
  <si>
    <t>*雪亮</t>
  </si>
  <si>
    <t>璎珞村</t>
  </si>
  <si>
    <t>*永明</t>
  </si>
  <si>
    <t>石湫村五岭下</t>
  </si>
  <si>
    <t>*晓昶</t>
  </si>
  <si>
    <t>湖塘村
邬隘村
新和村</t>
  </si>
  <si>
    <t>宁波市北仑侃宝果木专业合作社（谢侃恺）</t>
  </si>
  <si>
    <t>柴楼村</t>
  </si>
  <si>
    <t>*岳云</t>
  </si>
  <si>
    <t>新安村
邬隘村</t>
  </si>
  <si>
    <t>*涛</t>
  </si>
  <si>
    <t>林头方村
嘉溪村
先锋村
邬隘村</t>
  </si>
  <si>
    <t>*增影</t>
  </si>
  <si>
    <t>徐洋村</t>
  </si>
  <si>
    <t>早稻面积45.24亩，12.29亩土地被征用，连作晚稻测绘44.51亩多出的11.56亩算单季晚稻。</t>
  </si>
  <si>
    <t>*宏云</t>
  </si>
  <si>
    <t>沿陈村</t>
  </si>
  <si>
    <t>*伟德</t>
  </si>
  <si>
    <t>莘岙村</t>
  </si>
  <si>
    <t>*洪</t>
  </si>
  <si>
    <t>堍头村</t>
  </si>
  <si>
    <t>种植油菜42.54亩，全年种植粮食不足50亩</t>
  </si>
  <si>
    <t>*源庆</t>
  </si>
  <si>
    <t>早稻测绘面积103.05亩，连作晚稻测绘106.76亩，多出的3.71亩为单季晚稻。</t>
  </si>
  <si>
    <t>*夫安</t>
  </si>
  <si>
    <t>*国龙</t>
  </si>
  <si>
    <t>林头方村</t>
  </si>
  <si>
    <t>*腾光</t>
  </si>
  <si>
    <t>柴桥</t>
  </si>
  <si>
    <t>宁波市北仑区梅山海时达家庭农场</t>
  </si>
  <si>
    <t>车堍村
东六房
高村
后郑村
久勤村
岭下村
前郑村
四合村</t>
  </si>
  <si>
    <t>*静斌</t>
  </si>
  <si>
    <t>陈胜村
老曹村</t>
  </si>
  <si>
    <t>*建安</t>
  </si>
  <si>
    <t>穿山村</t>
  </si>
  <si>
    <t>*金康</t>
  </si>
  <si>
    <t>*如田</t>
  </si>
  <si>
    <t>红光村
上史村</t>
  </si>
  <si>
    <t>*安康</t>
  </si>
  <si>
    <t>岭下村
后郑村</t>
  </si>
  <si>
    <t>*令祥</t>
  </si>
  <si>
    <t>芦江村</t>
  </si>
  <si>
    <t>*镇彪</t>
  </si>
  <si>
    <t>前郑村
水芹村</t>
  </si>
  <si>
    <t>*绵良</t>
  </si>
  <si>
    <t>上周社
五马村</t>
  </si>
  <si>
    <t>*华东</t>
  </si>
  <si>
    <t>新曹社</t>
  </si>
  <si>
    <t>霞浦</t>
  </si>
  <si>
    <t>*孝祖</t>
  </si>
  <si>
    <t>宝山村</t>
  </si>
  <si>
    <t>*琪明</t>
  </si>
  <si>
    <t>董王村</t>
  </si>
  <si>
    <t>宁波市北仑绿青农业有限公司</t>
  </si>
  <si>
    <t>*贵明</t>
  </si>
  <si>
    <t>礁碶村</t>
  </si>
  <si>
    <t>宁波市汇农农业有限公司</t>
  </si>
  <si>
    <t>*朝林</t>
  </si>
  <si>
    <t>胜利村
下张村
朱塘村</t>
  </si>
  <si>
    <t>*国平</t>
  </si>
  <si>
    <t>霞南村</t>
  </si>
  <si>
    <t>*国青</t>
  </si>
  <si>
    <t>*学军</t>
  </si>
  <si>
    <t>霞西村</t>
  </si>
  <si>
    <t>*善良</t>
  </si>
  <si>
    <t>镇东村</t>
  </si>
  <si>
    <t>*和平</t>
  </si>
  <si>
    <t>宁波甬升农业科技发展有限公司</t>
  </si>
  <si>
    <t>*赛红</t>
  </si>
  <si>
    <t>*忠成</t>
  </si>
  <si>
    <t>戚家山</t>
  </si>
  <si>
    <t>*尚根</t>
  </si>
  <si>
    <t>渡头村</t>
  </si>
  <si>
    <t>*夫全</t>
  </si>
  <si>
    <t>宁波市农之者农业服务有限公司(孙新科)</t>
  </si>
  <si>
    <t>林唐村</t>
  </si>
  <si>
    <t>春晓</t>
  </si>
  <si>
    <t>*明安</t>
  </si>
  <si>
    <t>慈岙村</t>
  </si>
  <si>
    <t>干岙村</t>
  </si>
  <si>
    <t>宁波市北仑区春晓良丰农场（王万荣）</t>
  </si>
  <si>
    <t>青龙矸两侧
三山村
山海丽景东侧
咸昶村
洋沙山路东</t>
  </si>
  <si>
    <t>宁波市北仑区春禾粮食机械化生产专业合作社（丁汉成）</t>
  </si>
  <si>
    <t>三山村</t>
  </si>
  <si>
    <t>春晓春之禾家庭农场（丁汉成）</t>
  </si>
  <si>
    <t>永稔塘</t>
  </si>
  <si>
    <t>宁波市北仑区东海春晓蔬菜专业合作社（周世海）</t>
  </si>
  <si>
    <t>小岙塘</t>
  </si>
  <si>
    <t>梅山</t>
  </si>
  <si>
    <t>宁波归禾农业发展有限公司</t>
  </si>
  <si>
    <t>碑塔村</t>
  </si>
  <si>
    <t>宁波市北仑侃宝果木专业合作社</t>
  </si>
  <si>
    <t>梅西村</t>
  </si>
  <si>
    <t>*剑锋</t>
  </si>
  <si>
    <t>炮台</t>
  </si>
  <si>
    <t>下道头
钟家塘</t>
  </si>
  <si>
    <t>白峰</t>
  </si>
  <si>
    <t>道头村
官庄村
轮仰村
勤山村
上阳村
阳东村</t>
  </si>
  <si>
    <t>白峰镇资产经营管理公司</t>
  </si>
  <si>
    <t>太平岙村
下阳村</t>
  </si>
  <si>
    <t>种植小麦3.1亩，全年种植粮食不足50亩</t>
  </si>
  <si>
    <t>宁波市北仑区春盛农业科技有限公司</t>
  </si>
  <si>
    <t>阳东村</t>
  </si>
  <si>
    <t>种植油菜20.98亩，全年种植粮食不足50亩</t>
  </si>
  <si>
    <t>*常贤</t>
  </si>
  <si>
    <t>上阳村</t>
  </si>
  <si>
    <t>*守常</t>
  </si>
  <si>
    <t>太平岙村</t>
  </si>
  <si>
    <t>*武军</t>
  </si>
  <si>
    <t>郭巨</t>
  </si>
  <si>
    <t>宁波市北仑区郭巨生态开发管理公司</t>
  </si>
  <si>
    <t>郭巨塘</t>
  </si>
  <si>
    <t>另外再生稻10.2亩，补贴标准300元/亩，补贴金额3060元。</t>
  </si>
  <si>
    <t>南门村经济合作社</t>
  </si>
  <si>
    <t>南门村</t>
  </si>
  <si>
    <t>再生稻10.2亩，补贴标准300元/亩，补贴金额3060元。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</si>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</sst>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 "/>
    <numFmt numFmtId="179" formatCode="0_);[Red]\(0\)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6"/>
      <color theme="1"/>
      <name val="宋体"/>
      <charset val="134"/>
      <scheme val="minor"/>
    </font>
    <font>
      <sz val="26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name val="宋体"/>
      <charset val="134"/>
      <scheme val="minor"/>
    </font>
    <font>
      <b/>
      <sz val="20"/>
      <name val="宋体"/>
      <charset val="134"/>
      <scheme val="minor"/>
    </font>
    <font>
      <sz val="20"/>
      <color rgb="FF00B050"/>
      <name val="宋体"/>
      <charset val="134"/>
      <scheme val="minor"/>
    </font>
    <font>
      <sz val="20"/>
      <color theme="1"/>
      <name val="宋体"/>
      <charset val="134"/>
    </font>
    <font>
      <sz val="20"/>
      <name val="宋体"/>
      <charset val="134"/>
    </font>
    <font>
      <sz val="22"/>
      <name val="宋体"/>
      <charset val="134"/>
      <scheme val="minor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5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176" fontId="5" fillId="0" borderId="7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8" fillId="0" borderId="7" xfId="50" applyFont="1" applyFill="1" applyBorder="1" applyAlignment="1">
      <alignment horizontal="center" vertical="center" wrapText="1"/>
    </xf>
    <xf numFmtId="0" fontId="8" fillId="0" borderId="7" xfId="5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9" fillId="0" borderId="7" xfId="50" applyFont="1" applyFill="1" applyBorder="1" applyAlignment="1">
      <alignment horizontal="center" vertical="center" wrapText="1"/>
    </xf>
    <xf numFmtId="0" fontId="8" fillId="0" borderId="7" xfId="49" applyFont="1" applyFill="1" applyBorder="1" applyAlignment="1">
      <alignment horizontal="center" vertical="center" wrapText="1"/>
    </xf>
    <xf numFmtId="0" fontId="9" fillId="0" borderId="7" xfId="49" applyFont="1" applyFill="1" applyBorder="1" applyAlignment="1">
      <alignment horizontal="center" vertical="center" wrapText="1"/>
    </xf>
    <xf numFmtId="177" fontId="9" fillId="0" borderId="7" xfId="0" applyNumberFormat="1" applyFont="1" applyFill="1" applyBorder="1" applyAlignment="1">
      <alignment horizontal="center" vertical="center"/>
    </xf>
    <xf numFmtId="0" fontId="8" fillId="0" borderId="7" xfId="49" applyFont="1" applyFill="1" applyBorder="1" applyAlignment="1">
      <alignment horizontal="center" vertical="center"/>
    </xf>
    <xf numFmtId="177" fontId="8" fillId="0" borderId="7" xfId="0" applyNumberFormat="1" applyFont="1" applyFill="1" applyBorder="1" applyAlignment="1">
      <alignment horizontal="center" vertical="center"/>
    </xf>
    <xf numFmtId="178" fontId="8" fillId="0" borderId="7" xfId="0" applyNumberFormat="1" applyFont="1" applyFill="1" applyBorder="1" applyAlignment="1">
      <alignment horizontal="center" vertical="center"/>
    </xf>
    <xf numFmtId="176" fontId="8" fillId="0" borderId="7" xfId="0" applyNumberFormat="1" applyFont="1" applyFill="1" applyBorder="1" applyAlignment="1">
      <alignment horizontal="center" vertical="center"/>
    </xf>
    <xf numFmtId="0" fontId="9" fillId="0" borderId="7" xfId="49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5" fillId="0" borderId="7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justify" vertical="center" wrapText="1"/>
    </xf>
    <xf numFmtId="0" fontId="5" fillId="0" borderId="6" xfId="0" applyFont="1" applyFill="1" applyBorder="1" applyAlignment="1">
      <alignment horizontal="justify" vertical="center" wrapText="1"/>
    </xf>
    <xf numFmtId="0" fontId="5" fillId="0" borderId="6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horizontal="justify" vertical="center"/>
    </xf>
    <xf numFmtId="0" fontId="5" fillId="0" borderId="7" xfId="0" applyFont="1" applyFill="1" applyBorder="1" applyAlignment="1">
      <alignment horizontal="justify" vertical="center"/>
    </xf>
    <xf numFmtId="0" fontId="5" fillId="0" borderId="7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horizontal="justify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/>
    </xf>
    <xf numFmtId="176" fontId="5" fillId="0" borderId="9" xfId="0" applyNumberFormat="1" applyFont="1" applyFill="1" applyBorder="1" applyAlignment="1">
      <alignment horizontal="center" vertical="center"/>
    </xf>
    <xf numFmtId="0" fontId="0" fillId="0" borderId="7" xfId="0" applyFill="1" applyBorder="1">
      <alignment vertical="center"/>
    </xf>
    <xf numFmtId="0" fontId="1" fillId="0" borderId="7" xfId="0" applyFont="1" applyFill="1" applyBorder="1">
      <alignment vertical="center"/>
    </xf>
    <xf numFmtId="179" fontId="5" fillId="0" borderId="7" xfId="0" applyNumberFormat="1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justify" vertical="center"/>
    </xf>
    <xf numFmtId="176" fontId="5" fillId="0" borderId="7" xfId="0" applyNumberFormat="1" applyFont="1" applyFill="1" applyBorder="1" applyAlignment="1">
      <alignment horizontal="justify" vertical="center"/>
    </xf>
    <xf numFmtId="0" fontId="1" fillId="0" borderId="7" xfId="0" applyFont="1" applyFill="1" applyBorder="1" applyAlignment="1">
      <alignment horizontal="justify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colors>
    <mruColors>
      <color rgb="0000B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4"/>
  <sheetViews>
    <sheetView tabSelected="1" zoomScale="70" zoomScaleNormal="70" workbookViewId="0">
      <pane xSplit="4" ySplit="3" topLeftCell="E65" activePane="bottomRight" state="frozen"/>
      <selection/>
      <selection pane="topRight"/>
      <selection pane="bottomLeft"/>
      <selection pane="bottomRight" activeCell="B64" sqref="B64"/>
    </sheetView>
  </sheetViews>
  <sheetFormatPr defaultColWidth="8.88181818181818" defaultRowHeight="14"/>
  <cols>
    <col min="1" max="1" width="11.7818181818182" style="2" customWidth="1"/>
    <col min="2" max="2" width="34.0818181818182" style="3" customWidth="1"/>
    <col min="3" max="3" width="28.7545454545455" hidden="1" customWidth="1"/>
    <col min="4" max="4" width="30.6818181818182" customWidth="1"/>
    <col min="5" max="5" width="17.7181818181818" customWidth="1"/>
    <col min="6" max="6" width="17.0363636363636" customWidth="1"/>
    <col min="7" max="7" width="16.5818181818182" customWidth="1"/>
    <col min="8" max="8" width="19.2545454545455" style="4" customWidth="1"/>
    <col min="9" max="9" width="16.6" style="4" customWidth="1"/>
    <col min="10" max="10" width="18.8181818181818" style="4" customWidth="1"/>
    <col min="11" max="11" width="17.2" style="4" customWidth="1"/>
    <col min="12" max="12" width="17.8090909090909" style="4" customWidth="1"/>
    <col min="13" max="13" width="18.1272727272727" style="4" customWidth="1"/>
    <col min="14" max="14" width="20.1818181818182" style="4" customWidth="1"/>
    <col min="15" max="15" width="15.5272727272727" style="4" customWidth="1"/>
    <col min="16" max="16" width="20.2272727272727" style="4" customWidth="1"/>
    <col min="17" max="17" width="34.3636363636364" style="5" customWidth="1"/>
  </cols>
  <sheetData>
    <row r="1" ht="50" customHeight="1" spans="1:17">
      <c r="A1" s="6" t="s">
        <v>0</v>
      </c>
      <c r="B1" s="7"/>
      <c r="C1" s="8"/>
      <c r="D1" s="8"/>
      <c r="E1" s="8"/>
      <c r="F1" s="8"/>
      <c r="G1" s="8"/>
      <c r="H1" s="9"/>
      <c r="I1" s="9"/>
      <c r="J1" s="9"/>
      <c r="K1" s="9"/>
      <c r="L1" s="9"/>
      <c r="M1" s="9"/>
      <c r="N1" s="9"/>
      <c r="O1" s="9"/>
      <c r="P1" s="9"/>
      <c r="Q1" s="72"/>
    </row>
    <row r="2" ht="25.5" spans="1:17">
      <c r="A2" s="10" t="s">
        <v>1</v>
      </c>
      <c r="B2" s="11" t="s">
        <v>2</v>
      </c>
      <c r="C2" s="12" t="s">
        <v>3</v>
      </c>
      <c r="D2" s="11" t="s">
        <v>4</v>
      </c>
      <c r="E2" s="13" t="s">
        <v>5</v>
      </c>
      <c r="F2" s="14"/>
      <c r="G2" s="15"/>
      <c r="H2" s="16" t="s">
        <v>6</v>
      </c>
      <c r="I2" s="69"/>
      <c r="J2" s="16" t="s">
        <v>7</v>
      </c>
      <c r="K2" s="69"/>
      <c r="L2" s="16" t="s">
        <v>8</v>
      </c>
      <c r="M2" s="69"/>
      <c r="N2" s="16" t="s">
        <v>9</v>
      </c>
      <c r="O2" s="16"/>
      <c r="P2" s="16"/>
      <c r="Q2" s="73" t="s">
        <v>10</v>
      </c>
    </row>
    <row r="3" ht="25.5" spans="1:17">
      <c r="A3" s="17"/>
      <c r="B3" s="18"/>
      <c r="C3" s="17"/>
      <c r="D3" s="18"/>
      <c r="E3" s="18" t="s">
        <v>11</v>
      </c>
      <c r="F3" s="17" t="s">
        <v>12</v>
      </c>
      <c r="G3" s="17" t="s">
        <v>13</v>
      </c>
      <c r="H3" s="17" t="s">
        <v>12</v>
      </c>
      <c r="I3" s="17" t="s">
        <v>13</v>
      </c>
      <c r="J3" s="17" t="s">
        <v>12</v>
      </c>
      <c r="K3" s="17" t="s">
        <v>13</v>
      </c>
      <c r="L3" s="17" t="s">
        <v>12</v>
      </c>
      <c r="M3" s="17" t="s">
        <v>13</v>
      </c>
      <c r="N3" s="17" t="s">
        <v>12</v>
      </c>
      <c r="O3" s="17" t="s">
        <v>13</v>
      </c>
      <c r="P3" s="18" t="s">
        <v>11</v>
      </c>
      <c r="Q3" s="74"/>
    </row>
    <row r="4" ht="25.5" spans="1:17">
      <c r="A4" s="19" t="s">
        <v>14</v>
      </c>
      <c r="B4" s="20" t="s">
        <v>15</v>
      </c>
      <c r="C4" s="21">
        <v>13906693693</v>
      </c>
      <c r="D4" s="21" t="s">
        <v>16</v>
      </c>
      <c r="E4" s="22">
        <f>F4+G4</f>
        <v>14.11</v>
      </c>
      <c r="F4" s="23">
        <v>14.11</v>
      </c>
      <c r="G4" s="23">
        <v>0</v>
      </c>
      <c r="H4" s="23">
        <v>0.11</v>
      </c>
      <c r="I4" s="23"/>
      <c r="J4" s="23">
        <f>F4-H4</f>
        <v>14</v>
      </c>
      <c r="K4" s="23">
        <f>G4-I4</f>
        <v>0</v>
      </c>
      <c r="L4" s="23">
        <v>600</v>
      </c>
      <c r="M4" s="23">
        <v>800</v>
      </c>
      <c r="N4" s="23">
        <f>J4*L4</f>
        <v>8400</v>
      </c>
      <c r="O4" s="23">
        <f>K4*M4</f>
        <v>0</v>
      </c>
      <c r="P4" s="23">
        <f>N4+O4</f>
        <v>8400</v>
      </c>
      <c r="Q4" s="75" t="s">
        <v>17</v>
      </c>
    </row>
    <row r="5" ht="25.5" spans="1:17">
      <c r="A5" s="19"/>
      <c r="B5" s="20" t="s">
        <v>18</v>
      </c>
      <c r="C5" s="24">
        <v>13306660611</v>
      </c>
      <c r="D5" s="21" t="s">
        <v>16</v>
      </c>
      <c r="E5" s="22">
        <f t="shared" ref="E5:E36" si="0">F5+G5</f>
        <v>155.4</v>
      </c>
      <c r="F5" s="25">
        <v>1.01</v>
      </c>
      <c r="G5" s="23">
        <v>154.39</v>
      </c>
      <c r="H5" s="23"/>
      <c r="I5" s="23"/>
      <c r="J5" s="23">
        <f t="shared" ref="J5:J11" si="1">F5-H5</f>
        <v>1.01</v>
      </c>
      <c r="K5" s="23">
        <f t="shared" ref="K5:K36" si="2">G5-I5</f>
        <v>154.39</v>
      </c>
      <c r="L5" s="23">
        <v>600</v>
      </c>
      <c r="M5" s="23">
        <v>800</v>
      </c>
      <c r="N5" s="23">
        <f t="shared" ref="N5:N36" si="3">J5*L5</f>
        <v>606</v>
      </c>
      <c r="O5" s="23">
        <f t="shared" ref="O5:O36" si="4">K5*M5</f>
        <v>123512</v>
      </c>
      <c r="P5" s="23">
        <f t="shared" ref="P5:P36" si="5">N5+O5</f>
        <v>124118</v>
      </c>
      <c r="Q5" s="76"/>
    </row>
    <row r="6" ht="25.5" spans="1:17">
      <c r="A6" s="19"/>
      <c r="B6" s="20" t="s">
        <v>19</v>
      </c>
      <c r="C6" s="24">
        <v>15967877388</v>
      </c>
      <c r="D6" s="21" t="s">
        <v>20</v>
      </c>
      <c r="E6" s="22">
        <f t="shared" si="0"/>
        <v>90.71</v>
      </c>
      <c r="F6" s="23">
        <v>75.92</v>
      </c>
      <c r="G6" s="23">
        <v>14.79</v>
      </c>
      <c r="H6" s="23"/>
      <c r="I6" s="23"/>
      <c r="J6" s="23">
        <f t="shared" si="1"/>
        <v>75.92</v>
      </c>
      <c r="K6" s="23">
        <f t="shared" si="2"/>
        <v>14.79</v>
      </c>
      <c r="L6" s="23">
        <v>600</v>
      </c>
      <c r="M6" s="23">
        <v>800</v>
      </c>
      <c r="N6" s="23">
        <f t="shared" si="3"/>
        <v>45552</v>
      </c>
      <c r="O6" s="23">
        <f t="shared" si="4"/>
        <v>11832</v>
      </c>
      <c r="P6" s="23">
        <f t="shared" si="5"/>
        <v>57384</v>
      </c>
      <c r="Q6" s="76"/>
    </row>
    <row r="7" ht="51" spans="1:17">
      <c r="A7" s="19"/>
      <c r="B7" s="20" t="s">
        <v>21</v>
      </c>
      <c r="C7" s="24">
        <v>15888052555</v>
      </c>
      <c r="D7" s="21" t="s">
        <v>22</v>
      </c>
      <c r="E7" s="22">
        <f t="shared" si="0"/>
        <v>168.66</v>
      </c>
      <c r="F7" s="25">
        <v>16.1</v>
      </c>
      <c r="G7" s="23">
        <v>152.56</v>
      </c>
      <c r="H7" s="23">
        <v>4.2</v>
      </c>
      <c r="I7" s="23"/>
      <c r="J7" s="23">
        <f t="shared" si="1"/>
        <v>11.9</v>
      </c>
      <c r="K7" s="23">
        <f t="shared" si="2"/>
        <v>152.56</v>
      </c>
      <c r="L7" s="23">
        <v>600</v>
      </c>
      <c r="M7" s="23">
        <v>800</v>
      </c>
      <c r="N7" s="23">
        <f t="shared" si="3"/>
        <v>7140</v>
      </c>
      <c r="O7" s="23">
        <f t="shared" si="4"/>
        <v>122048</v>
      </c>
      <c r="P7" s="23">
        <f t="shared" si="5"/>
        <v>129188</v>
      </c>
      <c r="Q7" s="76"/>
    </row>
    <row r="8" ht="51" spans="1:17">
      <c r="A8" s="19"/>
      <c r="B8" s="20" t="s">
        <v>23</v>
      </c>
      <c r="C8" s="24">
        <v>18505880066</v>
      </c>
      <c r="D8" s="21" t="s">
        <v>24</v>
      </c>
      <c r="E8" s="22">
        <f t="shared" si="0"/>
        <v>32.73</v>
      </c>
      <c r="F8" s="23">
        <v>32.73</v>
      </c>
      <c r="G8" s="23">
        <v>0</v>
      </c>
      <c r="H8" s="23"/>
      <c r="I8" s="23"/>
      <c r="J8" s="23">
        <f t="shared" si="1"/>
        <v>32.73</v>
      </c>
      <c r="K8" s="23">
        <f t="shared" si="2"/>
        <v>0</v>
      </c>
      <c r="L8" s="23">
        <v>600</v>
      </c>
      <c r="M8" s="23">
        <v>800</v>
      </c>
      <c r="N8" s="23">
        <f t="shared" si="3"/>
        <v>19638</v>
      </c>
      <c r="O8" s="23">
        <f t="shared" si="4"/>
        <v>0</v>
      </c>
      <c r="P8" s="23">
        <f t="shared" si="5"/>
        <v>19638</v>
      </c>
      <c r="Q8" s="75" t="s">
        <v>25</v>
      </c>
    </row>
    <row r="9" ht="25.5" spans="1:17">
      <c r="A9" s="19"/>
      <c r="B9" s="26" t="s">
        <v>26</v>
      </c>
      <c r="C9" s="27">
        <v>13732180355</v>
      </c>
      <c r="D9" s="28" t="s">
        <v>27</v>
      </c>
      <c r="E9" s="22">
        <f t="shared" si="0"/>
        <v>185.03</v>
      </c>
      <c r="F9" s="29">
        <v>177.9</v>
      </c>
      <c r="G9" s="29">
        <v>7.13</v>
      </c>
      <c r="H9" s="30"/>
      <c r="I9" s="30"/>
      <c r="J9" s="23">
        <f t="shared" si="1"/>
        <v>177.9</v>
      </c>
      <c r="K9" s="23">
        <f t="shared" si="2"/>
        <v>7.13</v>
      </c>
      <c r="L9" s="23">
        <v>600</v>
      </c>
      <c r="M9" s="23">
        <v>800</v>
      </c>
      <c r="N9" s="23">
        <f t="shared" si="3"/>
        <v>106740</v>
      </c>
      <c r="O9" s="23">
        <f t="shared" si="4"/>
        <v>5704</v>
      </c>
      <c r="P9" s="23">
        <f t="shared" si="5"/>
        <v>112444</v>
      </c>
      <c r="Q9" s="76"/>
    </row>
    <row r="10" ht="25.5" spans="1:17">
      <c r="A10" s="19"/>
      <c r="B10" s="31" t="s">
        <v>28</v>
      </c>
      <c r="C10" s="32">
        <v>13806630550</v>
      </c>
      <c r="D10" s="28" t="s">
        <v>29</v>
      </c>
      <c r="E10" s="22">
        <f t="shared" si="0"/>
        <v>75.57</v>
      </c>
      <c r="F10" s="30">
        <v>5.15</v>
      </c>
      <c r="G10" s="30">
        <v>70.42</v>
      </c>
      <c r="H10" s="30"/>
      <c r="I10" s="30">
        <v>0.42</v>
      </c>
      <c r="J10" s="23">
        <f t="shared" si="1"/>
        <v>5.15</v>
      </c>
      <c r="K10" s="23">
        <f t="shared" si="2"/>
        <v>70</v>
      </c>
      <c r="L10" s="23">
        <v>600</v>
      </c>
      <c r="M10" s="23">
        <v>800</v>
      </c>
      <c r="N10" s="23">
        <f t="shared" si="3"/>
        <v>3090</v>
      </c>
      <c r="O10" s="23">
        <f t="shared" si="4"/>
        <v>56000</v>
      </c>
      <c r="P10" s="23">
        <f t="shared" si="5"/>
        <v>59090</v>
      </c>
      <c r="Q10" s="76"/>
    </row>
    <row r="11" ht="102" spans="1:17">
      <c r="A11" s="19"/>
      <c r="B11" s="31" t="s">
        <v>30</v>
      </c>
      <c r="C11" s="32">
        <v>15058867578</v>
      </c>
      <c r="D11" s="28" t="s">
        <v>31</v>
      </c>
      <c r="E11" s="22">
        <f t="shared" si="0"/>
        <v>639.84</v>
      </c>
      <c r="F11" s="33">
        <v>302.96</v>
      </c>
      <c r="G11" s="33">
        <v>336.88</v>
      </c>
      <c r="H11" s="30"/>
      <c r="I11" s="30"/>
      <c r="J11" s="70">
        <f t="shared" si="1"/>
        <v>302.96</v>
      </c>
      <c r="K11" s="70">
        <f t="shared" si="2"/>
        <v>336.88</v>
      </c>
      <c r="L11" s="23">
        <v>600</v>
      </c>
      <c r="M11" s="23">
        <v>800</v>
      </c>
      <c r="N11" s="23">
        <f t="shared" si="3"/>
        <v>181776</v>
      </c>
      <c r="O11" s="23">
        <f t="shared" si="4"/>
        <v>269504</v>
      </c>
      <c r="P11" s="23">
        <f t="shared" si="5"/>
        <v>451280</v>
      </c>
      <c r="Q11" s="77" t="s">
        <v>32</v>
      </c>
    </row>
    <row r="12" ht="25.5" spans="1:17">
      <c r="A12" s="19"/>
      <c r="B12" s="34" t="s">
        <v>33</v>
      </c>
      <c r="C12" s="35"/>
      <c r="D12" s="36"/>
      <c r="E12" s="22">
        <f t="shared" ref="E12:K12" si="6">SUM(E4:E11)</f>
        <v>1362.05</v>
      </c>
      <c r="F12" s="22">
        <f t="shared" si="6"/>
        <v>625.88</v>
      </c>
      <c r="G12" s="22">
        <f t="shared" si="6"/>
        <v>736.17</v>
      </c>
      <c r="H12" s="22">
        <f t="shared" si="6"/>
        <v>4.31</v>
      </c>
      <c r="I12" s="22">
        <f t="shared" si="6"/>
        <v>0.42</v>
      </c>
      <c r="J12" s="22">
        <f t="shared" si="6"/>
        <v>621.57</v>
      </c>
      <c r="K12" s="22">
        <f t="shared" si="6"/>
        <v>735.75</v>
      </c>
      <c r="L12" s="23">
        <v>600</v>
      </c>
      <c r="M12" s="23">
        <v>800</v>
      </c>
      <c r="N12" s="23">
        <f t="shared" si="3"/>
        <v>372942</v>
      </c>
      <c r="O12" s="23">
        <f t="shared" si="4"/>
        <v>588600</v>
      </c>
      <c r="P12" s="23">
        <f t="shared" si="5"/>
        <v>961542</v>
      </c>
      <c r="Q12" s="76"/>
    </row>
    <row r="13" ht="76.5" spans="1:17">
      <c r="A13" s="19" t="s">
        <v>34</v>
      </c>
      <c r="B13" s="31" t="s">
        <v>35</v>
      </c>
      <c r="C13" s="28"/>
      <c r="D13" s="37" t="s">
        <v>36</v>
      </c>
      <c r="E13" s="22">
        <f t="shared" si="0"/>
        <v>2136.12</v>
      </c>
      <c r="F13" s="28">
        <v>628.29</v>
      </c>
      <c r="G13" s="28">
        <v>1507.83</v>
      </c>
      <c r="H13" s="23"/>
      <c r="I13" s="23"/>
      <c r="J13" s="23">
        <f t="shared" ref="J12:J43" si="7">F13-H13</f>
        <v>628.29</v>
      </c>
      <c r="K13" s="23">
        <f t="shared" si="2"/>
        <v>1507.83</v>
      </c>
      <c r="L13" s="23">
        <v>600</v>
      </c>
      <c r="M13" s="23">
        <v>800</v>
      </c>
      <c r="N13" s="23">
        <f t="shared" si="3"/>
        <v>376974</v>
      </c>
      <c r="O13" s="23">
        <f t="shared" si="4"/>
        <v>1206264</v>
      </c>
      <c r="P13" s="23">
        <f t="shared" si="5"/>
        <v>1583238</v>
      </c>
      <c r="Q13" s="76"/>
    </row>
    <row r="14" ht="127.5" spans="1:17">
      <c r="A14" s="19"/>
      <c r="B14" s="31" t="s">
        <v>37</v>
      </c>
      <c r="C14" s="28"/>
      <c r="D14" s="38" t="s">
        <v>38</v>
      </c>
      <c r="E14" s="22">
        <f t="shared" si="0"/>
        <v>1567.29</v>
      </c>
      <c r="F14" s="28">
        <v>571.85</v>
      </c>
      <c r="G14" s="28">
        <v>995.44</v>
      </c>
      <c r="H14" s="23">
        <v>1.85</v>
      </c>
      <c r="I14" s="71"/>
      <c r="J14" s="70">
        <f t="shared" si="7"/>
        <v>570</v>
      </c>
      <c r="K14" s="23">
        <f t="shared" si="2"/>
        <v>995.44</v>
      </c>
      <c r="L14" s="23">
        <v>600</v>
      </c>
      <c r="M14" s="23">
        <v>800</v>
      </c>
      <c r="N14" s="23">
        <f t="shared" si="3"/>
        <v>342000</v>
      </c>
      <c r="O14" s="23">
        <f t="shared" si="4"/>
        <v>796352</v>
      </c>
      <c r="P14" s="23">
        <f t="shared" si="5"/>
        <v>1138352</v>
      </c>
      <c r="Q14" s="76"/>
    </row>
    <row r="15" ht="51" spans="1:17">
      <c r="A15" s="19"/>
      <c r="B15" s="39" t="s">
        <v>39</v>
      </c>
      <c r="C15" s="28">
        <v>13906690701</v>
      </c>
      <c r="D15" s="37" t="s">
        <v>40</v>
      </c>
      <c r="E15" s="22">
        <f t="shared" si="0"/>
        <v>1127.15</v>
      </c>
      <c r="F15" s="28">
        <v>113.29</v>
      </c>
      <c r="G15" s="28">
        <v>1013.86</v>
      </c>
      <c r="H15" s="23"/>
      <c r="I15" s="23">
        <v>1.5</v>
      </c>
      <c r="J15" s="23">
        <f t="shared" si="7"/>
        <v>113.29</v>
      </c>
      <c r="K15" s="23">
        <f t="shared" si="2"/>
        <v>1012.36</v>
      </c>
      <c r="L15" s="23">
        <v>600</v>
      </c>
      <c r="M15" s="23">
        <v>800</v>
      </c>
      <c r="N15" s="23">
        <f t="shared" si="3"/>
        <v>67974</v>
      </c>
      <c r="O15" s="23">
        <f t="shared" si="4"/>
        <v>809888</v>
      </c>
      <c r="P15" s="23">
        <f t="shared" si="5"/>
        <v>877862</v>
      </c>
      <c r="Q15" s="76"/>
    </row>
    <row r="16" ht="51" spans="1:17">
      <c r="A16" s="19"/>
      <c r="B16" s="40" t="s">
        <v>41</v>
      </c>
      <c r="C16" s="28"/>
      <c r="D16" s="37" t="s">
        <v>42</v>
      </c>
      <c r="E16" s="22">
        <f t="shared" si="0"/>
        <v>1062.67</v>
      </c>
      <c r="F16" s="28">
        <v>484.8</v>
      </c>
      <c r="G16" s="28">
        <v>577.87</v>
      </c>
      <c r="H16" s="23"/>
      <c r="I16" s="71"/>
      <c r="J16" s="23">
        <f t="shared" si="7"/>
        <v>484.8</v>
      </c>
      <c r="K16" s="23">
        <f t="shared" si="2"/>
        <v>577.87</v>
      </c>
      <c r="L16" s="23">
        <v>600</v>
      </c>
      <c r="M16" s="23">
        <v>800</v>
      </c>
      <c r="N16" s="23">
        <f t="shared" si="3"/>
        <v>290880</v>
      </c>
      <c r="O16" s="23">
        <f t="shared" si="4"/>
        <v>462296</v>
      </c>
      <c r="P16" s="23">
        <f t="shared" si="5"/>
        <v>753176</v>
      </c>
      <c r="Q16" s="76"/>
    </row>
    <row r="17" ht="102" spans="1:17">
      <c r="A17" s="19"/>
      <c r="B17" s="40" t="s">
        <v>43</v>
      </c>
      <c r="C17" s="28"/>
      <c r="D17" s="41" t="s">
        <v>44</v>
      </c>
      <c r="E17" s="22">
        <f t="shared" si="0"/>
        <v>1738.34</v>
      </c>
      <c r="F17" s="28">
        <v>36.39</v>
      </c>
      <c r="G17" s="28">
        <v>1701.95</v>
      </c>
      <c r="H17" s="23"/>
      <c r="I17" s="23"/>
      <c r="J17" s="23">
        <f t="shared" si="7"/>
        <v>36.39</v>
      </c>
      <c r="K17" s="23">
        <f t="shared" si="2"/>
        <v>1701.95</v>
      </c>
      <c r="L17" s="23">
        <v>600</v>
      </c>
      <c r="M17" s="23">
        <v>800</v>
      </c>
      <c r="N17" s="23">
        <f t="shared" si="3"/>
        <v>21834</v>
      </c>
      <c r="O17" s="23">
        <f t="shared" si="4"/>
        <v>1361560</v>
      </c>
      <c r="P17" s="23">
        <f t="shared" si="5"/>
        <v>1383394</v>
      </c>
      <c r="Q17" s="76"/>
    </row>
    <row r="18" ht="51" spans="1:17">
      <c r="A18" s="19"/>
      <c r="B18" s="42" t="s">
        <v>45</v>
      </c>
      <c r="C18" s="28"/>
      <c r="D18" s="41" t="s">
        <v>46</v>
      </c>
      <c r="E18" s="22">
        <f t="shared" si="0"/>
        <v>391.47</v>
      </c>
      <c r="F18" s="43">
        <v>307.98</v>
      </c>
      <c r="G18" s="43">
        <v>83.49</v>
      </c>
      <c r="H18" s="23"/>
      <c r="I18" s="23"/>
      <c r="J18" s="23">
        <f t="shared" si="7"/>
        <v>307.98</v>
      </c>
      <c r="K18" s="23">
        <f t="shared" si="2"/>
        <v>83.49</v>
      </c>
      <c r="L18" s="23">
        <v>600</v>
      </c>
      <c r="M18" s="23">
        <v>800</v>
      </c>
      <c r="N18" s="23">
        <f t="shared" si="3"/>
        <v>184788</v>
      </c>
      <c r="O18" s="23">
        <f t="shared" si="4"/>
        <v>66792</v>
      </c>
      <c r="P18" s="23">
        <f t="shared" si="5"/>
        <v>251580</v>
      </c>
      <c r="Q18" s="76"/>
    </row>
    <row r="19" ht="25.5" spans="1:17">
      <c r="A19" s="19"/>
      <c r="B19" s="42" t="s">
        <v>47</v>
      </c>
      <c r="C19" s="28">
        <v>18067438786</v>
      </c>
      <c r="D19" s="44" t="s">
        <v>48</v>
      </c>
      <c r="E19" s="22">
        <f t="shared" si="0"/>
        <v>23.09</v>
      </c>
      <c r="F19" s="45">
        <v>23.09</v>
      </c>
      <c r="G19" s="46">
        <v>0</v>
      </c>
      <c r="H19" s="19"/>
      <c r="I19" s="19"/>
      <c r="J19" s="23">
        <f t="shared" si="7"/>
        <v>23.09</v>
      </c>
      <c r="K19" s="23">
        <f t="shared" si="2"/>
        <v>0</v>
      </c>
      <c r="L19" s="23">
        <v>600</v>
      </c>
      <c r="M19" s="23">
        <v>800</v>
      </c>
      <c r="N19" s="23">
        <f t="shared" si="3"/>
        <v>13854</v>
      </c>
      <c r="O19" s="23">
        <f t="shared" si="4"/>
        <v>0</v>
      </c>
      <c r="P19" s="23">
        <f t="shared" si="5"/>
        <v>13854</v>
      </c>
      <c r="Q19" s="78" t="s">
        <v>17</v>
      </c>
    </row>
    <row r="20" ht="25.5" spans="1:17">
      <c r="A20" s="19"/>
      <c r="B20" s="42" t="s">
        <v>49</v>
      </c>
      <c r="C20" s="28">
        <v>13566636601</v>
      </c>
      <c r="D20" s="44" t="s">
        <v>50</v>
      </c>
      <c r="E20" s="22">
        <f t="shared" si="0"/>
        <v>8.05</v>
      </c>
      <c r="F20" s="47">
        <v>8.05</v>
      </c>
      <c r="G20" s="46">
        <v>0</v>
      </c>
      <c r="H20" s="19"/>
      <c r="I20" s="19"/>
      <c r="J20" s="23">
        <f t="shared" si="7"/>
        <v>8.05</v>
      </c>
      <c r="K20" s="23">
        <f t="shared" si="2"/>
        <v>0</v>
      </c>
      <c r="L20" s="23">
        <v>600</v>
      </c>
      <c r="M20" s="23">
        <v>800</v>
      </c>
      <c r="N20" s="23">
        <f t="shared" si="3"/>
        <v>4830</v>
      </c>
      <c r="O20" s="23">
        <f t="shared" si="4"/>
        <v>0</v>
      </c>
      <c r="P20" s="23">
        <f t="shared" si="5"/>
        <v>4830</v>
      </c>
      <c r="Q20" s="78" t="s">
        <v>17</v>
      </c>
    </row>
    <row r="21" ht="51" spans="1:17">
      <c r="A21" s="19"/>
      <c r="B21" s="48" t="s">
        <v>51</v>
      </c>
      <c r="C21" s="28">
        <v>13777084515</v>
      </c>
      <c r="D21" s="44" t="s">
        <v>52</v>
      </c>
      <c r="E21" s="22">
        <f t="shared" si="0"/>
        <v>27.08</v>
      </c>
      <c r="F21" s="47">
        <v>27.08</v>
      </c>
      <c r="G21" s="46">
        <v>0</v>
      </c>
      <c r="H21" s="19"/>
      <c r="I21" s="19"/>
      <c r="J21" s="23">
        <f t="shared" si="7"/>
        <v>27.08</v>
      </c>
      <c r="K21" s="23">
        <f t="shared" si="2"/>
        <v>0</v>
      </c>
      <c r="L21" s="23">
        <v>600</v>
      </c>
      <c r="M21" s="23">
        <v>800</v>
      </c>
      <c r="N21" s="23">
        <f t="shared" si="3"/>
        <v>16248</v>
      </c>
      <c r="O21" s="23">
        <f t="shared" si="4"/>
        <v>0</v>
      </c>
      <c r="P21" s="23">
        <f t="shared" si="5"/>
        <v>16248</v>
      </c>
      <c r="Q21" s="79" t="s">
        <v>53</v>
      </c>
    </row>
    <row r="22" ht="25.5" spans="1:17">
      <c r="A22" s="19"/>
      <c r="B22" s="49" t="s">
        <v>33</v>
      </c>
      <c r="C22" s="19"/>
      <c r="D22" s="50"/>
      <c r="E22" s="22">
        <f t="shared" ref="E22:K22" si="8">SUM(E13:E21)</f>
        <v>8081.26</v>
      </c>
      <c r="F22" s="22">
        <f t="shared" si="8"/>
        <v>2200.82</v>
      </c>
      <c r="G22" s="22">
        <f t="shared" si="8"/>
        <v>5880.44</v>
      </c>
      <c r="H22" s="22">
        <f t="shared" si="8"/>
        <v>1.85</v>
      </c>
      <c r="I22" s="22">
        <f t="shared" si="8"/>
        <v>1.5</v>
      </c>
      <c r="J22" s="22">
        <f t="shared" si="8"/>
        <v>2198.97</v>
      </c>
      <c r="K22" s="22">
        <f t="shared" si="8"/>
        <v>5878.94</v>
      </c>
      <c r="L22" s="23">
        <v>600</v>
      </c>
      <c r="M22" s="23">
        <v>800</v>
      </c>
      <c r="N22" s="23">
        <f t="shared" si="3"/>
        <v>1319382</v>
      </c>
      <c r="O22" s="23">
        <f t="shared" si="4"/>
        <v>4703152</v>
      </c>
      <c r="P22" s="23">
        <f t="shared" si="5"/>
        <v>6022534</v>
      </c>
      <c r="Q22" s="76"/>
    </row>
    <row r="23" ht="204" spans="1:17">
      <c r="A23" s="19" t="s">
        <v>54</v>
      </c>
      <c r="B23" s="39" t="s">
        <v>55</v>
      </c>
      <c r="C23" s="51"/>
      <c r="D23" s="39" t="s">
        <v>56</v>
      </c>
      <c r="E23" s="22">
        <f t="shared" si="0"/>
        <v>518.51</v>
      </c>
      <c r="F23" s="23">
        <v>186.16</v>
      </c>
      <c r="G23" s="23">
        <v>332.35</v>
      </c>
      <c r="H23" s="23">
        <v>5</v>
      </c>
      <c r="I23" s="23">
        <v>6.5</v>
      </c>
      <c r="J23" s="23">
        <f t="shared" si="7"/>
        <v>181.16</v>
      </c>
      <c r="K23" s="23">
        <f t="shared" si="2"/>
        <v>325.85</v>
      </c>
      <c r="L23" s="23">
        <v>600</v>
      </c>
      <c r="M23" s="23">
        <v>800</v>
      </c>
      <c r="N23" s="23">
        <f t="shared" si="3"/>
        <v>108696</v>
      </c>
      <c r="O23" s="23">
        <f t="shared" si="4"/>
        <v>260680</v>
      </c>
      <c r="P23" s="23">
        <f t="shared" si="5"/>
        <v>369376</v>
      </c>
      <c r="Q23" s="76"/>
    </row>
    <row r="24" ht="25.5" spans="1:17">
      <c r="A24" s="19"/>
      <c r="B24" s="52" t="s">
        <v>57</v>
      </c>
      <c r="C24" s="51">
        <v>13736079418</v>
      </c>
      <c r="D24" s="39" t="s">
        <v>58</v>
      </c>
      <c r="E24" s="22">
        <f t="shared" si="0"/>
        <v>32.4</v>
      </c>
      <c r="F24" s="23">
        <v>0</v>
      </c>
      <c r="G24" s="25">
        <v>32.4</v>
      </c>
      <c r="H24" s="19"/>
      <c r="I24" s="19"/>
      <c r="J24" s="23">
        <f t="shared" si="7"/>
        <v>0</v>
      </c>
      <c r="K24" s="23">
        <f t="shared" si="2"/>
        <v>32.4</v>
      </c>
      <c r="L24" s="23">
        <v>600</v>
      </c>
      <c r="M24" s="23">
        <v>800</v>
      </c>
      <c r="N24" s="23">
        <f t="shared" si="3"/>
        <v>0</v>
      </c>
      <c r="O24" s="23">
        <f t="shared" si="4"/>
        <v>25920</v>
      </c>
      <c r="P24" s="23">
        <f t="shared" si="5"/>
        <v>25920</v>
      </c>
      <c r="Q24" s="78" t="s">
        <v>17</v>
      </c>
    </row>
    <row r="25" ht="25.5" spans="1:17">
      <c r="A25" s="19"/>
      <c r="B25" s="52" t="s">
        <v>59</v>
      </c>
      <c r="C25" s="51">
        <v>15757807891</v>
      </c>
      <c r="D25" s="39" t="s">
        <v>58</v>
      </c>
      <c r="E25" s="22">
        <f t="shared" si="0"/>
        <v>34.48</v>
      </c>
      <c r="F25" s="23">
        <v>1.66</v>
      </c>
      <c r="G25" s="23">
        <v>32.82</v>
      </c>
      <c r="H25" s="19"/>
      <c r="I25" s="19"/>
      <c r="J25" s="23">
        <f t="shared" si="7"/>
        <v>1.66</v>
      </c>
      <c r="K25" s="23">
        <f t="shared" si="2"/>
        <v>32.82</v>
      </c>
      <c r="L25" s="23">
        <v>600</v>
      </c>
      <c r="M25" s="23">
        <v>800</v>
      </c>
      <c r="N25" s="23">
        <f t="shared" si="3"/>
        <v>996</v>
      </c>
      <c r="O25" s="23">
        <f t="shared" si="4"/>
        <v>26256</v>
      </c>
      <c r="P25" s="23">
        <f t="shared" si="5"/>
        <v>27252</v>
      </c>
      <c r="Q25" s="78" t="s">
        <v>17</v>
      </c>
    </row>
    <row r="26" ht="51" spans="1:17">
      <c r="A26" s="19"/>
      <c r="B26" s="39" t="s">
        <v>60</v>
      </c>
      <c r="C26" s="51"/>
      <c r="D26" s="39" t="s">
        <v>61</v>
      </c>
      <c r="E26" s="22">
        <f t="shared" si="0"/>
        <v>55.1</v>
      </c>
      <c r="F26" s="23">
        <v>0</v>
      </c>
      <c r="G26" s="23">
        <v>55.1</v>
      </c>
      <c r="H26" s="23"/>
      <c r="I26" s="23"/>
      <c r="J26" s="23">
        <f t="shared" si="7"/>
        <v>0</v>
      </c>
      <c r="K26" s="23">
        <f t="shared" si="2"/>
        <v>55.1</v>
      </c>
      <c r="L26" s="23">
        <v>600</v>
      </c>
      <c r="M26" s="23">
        <v>800</v>
      </c>
      <c r="N26" s="23">
        <f t="shared" si="3"/>
        <v>0</v>
      </c>
      <c r="O26" s="23">
        <f t="shared" si="4"/>
        <v>44080</v>
      </c>
      <c r="P26" s="23">
        <f t="shared" si="5"/>
        <v>44080</v>
      </c>
      <c r="Q26" s="76"/>
    </row>
    <row r="27" ht="25.5" spans="1:17">
      <c r="A27" s="19"/>
      <c r="B27" s="39" t="s">
        <v>62</v>
      </c>
      <c r="C27" s="51">
        <v>15924372405</v>
      </c>
      <c r="D27" s="39" t="s">
        <v>63</v>
      </c>
      <c r="E27" s="22">
        <f t="shared" si="0"/>
        <v>119.48</v>
      </c>
      <c r="F27" s="53">
        <v>18.92</v>
      </c>
      <c r="G27" s="53">
        <v>100.56</v>
      </c>
      <c r="H27" s="54"/>
      <c r="I27" s="54"/>
      <c r="J27" s="23">
        <f t="shared" si="7"/>
        <v>18.92</v>
      </c>
      <c r="K27" s="23">
        <f t="shared" si="2"/>
        <v>100.56</v>
      </c>
      <c r="L27" s="23">
        <v>600</v>
      </c>
      <c r="M27" s="23">
        <v>800</v>
      </c>
      <c r="N27" s="23">
        <f t="shared" si="3"/>
        <v>11352</v>
      </c>
      <c r="O27" s="23">
        <f t="shared" si="4"/>
        <v>80448</v>
      </c>
      <c r="P27" s="23">
        <f t="shared" si="5"/>
        <v>91800</v>
      </c>
      <c r="Q27" s="76"/>
    </row>
    <row r="28" ht="25.5" spans="1:17">
      <c r="A28" s="19"/>
      <c r="B28" s="39" t="s">
        <v>64</v>
      </c>
      <c r="C28" s="51">
        <v>13958301897</v>
      </c>
      <c r="D28" s="39" t="s">
        <v>65</v>
      </c>
      <c r="E28" s="22">
        <f t="shared" si="0"/>
        <v>99.71</v>
      </c>
      <c r="F28" s="23">
        <v>99.71</v>
      </c>
      <c r="G28" s="23">
        <v>0</v>
      </c>
      <c r="H28" s="23"/>
      <c r="I28" s="23"/>
      <c r="J28" s="23">
        <f t="shared" si="7"/>
        <v>99.71</v>
      </c>
      <c r="K28" s="23">
        <f t="shared" si="2"/>
        <v>0</v>
      </c>
      <c r="L28" s="23">
        <v>600</v>
      </c>
      <c r="M28" s="23">
        <v>800</v>
      </c>
      <c r="N28" s="23">
        <f t="shared" si="3"/>
        <v>59826</v>
      </c>
      <c r="O28" s="23">
        <f t="shared" si="4"/>
        <v>0</v>
      </c>
      <c r="P28" s="23">
        <f t="shared" si="5"/>
        <v>59826</v>
      </c>
      <c r="Q28" s="76"/>
    </row>
    <row r="29" ht="76.5" spans="1:17">
      <c r="A29" s="19"/>
      <c r="B29" s="39" t="s">
        <v>66</v>
      </c>
      <c r="C29" s="51"/>
      <c r="D29" s="39" t="s">
        <v>67</v>
      </c>
      <c r="E29" s="22">
        <f t="shared" si="0"/>
        <v>63.49</v>
      </c>
      <c r="F29" s="25">
        <v>27.09</v>
      </c>
      <c r="G29" s="25">
        <v>36.4</v>
      </c>
      <c r="H29" s="23"/>
      <c r="I29" s="23"/>
      <c r="J29" s="23">
        <f t="shared" si="7"/>
        <v>27.09</v>
      </c>
      <c r="K29" s="23">
        <f t="shared" si="2"/>
        <v>36.4</v>
      </c>
      <c r="L29" s="23">
        <v>600</v>
      </c>
      <c r="M29" s="23">
        <v>800</v>
      </c>
      <c r="N29" s="23">
        <f t="shared" si="3"/>
        <v>16254</v>
      </c>
      <c r="O29" s="23">
        <f t="shared" si="4"/>
        <v>29120</v>
      </c>
      <c r="P29" s="23">
        <f t="shared" si="5"/>
        <v>45374</v>
      </c>
      <c r="Q29" s="76"/>
    </row>
    <row r="30" ht="76.5" spans="1:17">
      <c r="A30" s="19"/>
      <c r="B30" s="55" t="s">
        <v>68</v>
      </c>
      <c r="C30" s="56">
        <v>13486628798</v>
      </c>
      <c r="D30" s="39" t="s">
        <v>69</v>
      </c>
      <c r="E30" s="22">
        <f t="shared" si="0"/>
        <v>31.65</v>
      </c>
      <c r="F30" s="23">
        <v>31.65</v>
      </c>
      <c r="G30" s="23">
        <v>0</v>
      </c>
      <c r="H30" s="23"/>
      <c r="I30" s="23"/>
      <c r="J30" s="23">
        <f t="shared" si="7"/>
        <v>31.65</v>
      </c>
      <c r="K30" s="23">
        <f t="shared" si="2"/>
        <v>0</v>
      </c>
      <c r="L30" s="23">
        <v>600</v>
      </c>
      <c r="M30" s="23">
        <v>800</v>
      </c>
      <c r="N30" s="23">
        <f t="shared" si="3"/>
        <v>18990</v>
      </c>
      <c r="O30" s="23">
        <f t="shared" si="4"/>
        <v>0</v>
      </c>
      <c r="P30" s="23">
        <f t="shared" si="5"/>
        <v>18990</v>
      </c>
      <c r="Q30" s="75"/>
    </row>
    <row r="31" ht="51" spans="1:17">
      <c r="A31" s="19"/>
      <c r="B31" s="39" t="s">
        <v>70</v>
      </c>
      <c r="C31" s="23"/>
      <c r="D31" s="39" t="s">
        <v>71</v>
      </c>
      <c r="E31" s="22">
        <f t="shared" si="0"/>
        <v>247.21</v>
      </c>
      <c r="F31" s="25">
        <v>52.95</v>
      </c>
      <c r="G31" s="25">
        <v>194.26</v>
      </c>
      <c r="H31" s="23">
        <v>10.5</v>
      </c>
      <c r="I31" s="23"/>
      <c r="J31" s="23">
        <f t="shared" si="7"/>
        <v>42.45</v>
      </c>
      <c r="K31" s="23">
        <f t="shared" si="2"/>
        <v>194.26</v>
      </c>
      <c r="L31" s="23">
        <v>600</v>
      </c>
      <c r="M31" s="23">
        <v>800</v>
      </c>
      <c r="N31" s="23">
        <f t="shared" si="3"/>
        <v>25470</v>
      </c>
      <c r="O31" s="23">
        <f t="shared" si="4"/>
        <v>155408</v>
      </c>
      <c r="P31" s="23">
        <f t="shared" si="5"/>
        <v>180878</v>
      </c>
      <c r="Q31" s="76"/>
    </row>
    <row r="32" ht="102" spans="1:17">
      <c r="A32" s="19"/>
      <c r="B32" s="39" t="s">
        <v>72</v>
      </c>
      <c r="C32" s="23"/>
      <c r="D32" s="39" t="s">
        <v>73</v>
      </c>
      <c r="E32" s="22">
        <f t="shared" si="0"/>
        <v>114.25</v>
      </c>
      <c r="F32" s="25">
        <v>61.86</v>
      </c>
      <c r="G32" s="25">
        <v>52.39</v>
      </c>
      <c r="H32" s="23">
        <v>1.5</v>
      </c>
      <c r="I32" s="23"/>
      <c r="J32" s="23">
        <f t="shared" si="7"/>
        <v>60.36</v>
      </c>
      <c r="K32" s="23">
        <f t="shared" si="2"/>
        <v>52.39</v>
      </c>
      <c r="L32" s="23">
        <v>600</v>
      </c>
      <c r="M32" s="23">
        <v>800</v>
      </c>
      <c r="N32" s="23">
        <f t="shared" si="3"/>
        <v>36216</v>
      </c>
      <c r="O32" s="23">
        <f t="shared" si="4"/>
        <v>41912</v>
      </c>
      <c r="P32" s="23">
        <f t="shared" si="5"/>
        <v>78128</v>
      </c>
      <c r="Q32" s="76"/>
    </row>
    <row r="33" ht="127.5" spans="1:17">
      <c r="A33" s="19"/>
      <c r="B33" s="57" t="s">
        <v>74</v>
      </c>
      <c r="C33" s="23">
        <v>13386628075</v>
      </c>
      <c r="D33" s="39" t="s">
        <v>75</v>
      </c>
      <c r="E33" s="22">
        <f t="shared" si="0"/>
        <v>55.88</v>
      </c>
      <c r="F33" s="23">
        <v>22.93</v>
      </c>
      <c r="G33" s="23">
        <v>32.95</v>
      </c>
      <c r="H33" s="23"/>
      <c r="I33" s="23"/>
      <c r="J33" s="70">
        <f t="shared" si="7"/>
        <v>22.93</v>
      </c>
      <c r="K33" s="70">
        <f t="shared" si="2"/>
        <v>32.95</v>
      </c>
      <c r="L33" s="23">
        <v>600</v>
      </c>
      <c r="M33" s="23">
        <v>800</v>
      </c>
      <c r="N33" s="23">
        <f t="shared" si="3"/>
        <v>13758</v>
      </c>
      <c r="O33" s="23">
        <f t="shared" si="4"/>
        <v>26360</v>
      </c>
      <c r="P33" s="23">
        <f t="shared" si="5"/>
        <v>40118</v>
      </c>
      <c r="Q33" s="77" t="s">
        <v>76</v>
      </c>
    </row>
    <row r="34" ht="25.5" spans="1:17">
      <c r="A34" s="19"/>
      <c r="B34" s="57" t="s">
        <v>77</v>
      </c>
      <c r="C34" s="23"/>
      <c r="D34" s="39" t="s">
        <v>78</v>
      </c>
      <c r="E34" s="22">
        <f t="shared" si="0"/>
        <v>5.43</v>
      </c>
      <c r="F34" s="23">
        <v>5.43</v>
      </c>
      <c r="G34" s="23">
        <v>0</v>
      </c>
      <c r="H34" s="19"/>
      <c r="I34" s="19"/>
      <c r="J34" s="23">
        <f t="shared" si="7"/>
        <v>5.43</v>
      </c>
      <c r="K34" s="23">
        <f t="shared" si="2"/>
        <v>0</v>
      </c>
      <c r="L34" s="23">
        <v>600</v>
      </c>
      <c r="M34" s="23">
        <v>800</v>
      </c>
      <c r="N34" s="23">
        <f t="shared" si="3"/>
        <v>3258</v>
      </c>
      <c r="O34" s="23">
        <f t="shared" si="4"/>
        <v>0</v>
      </c>
      <c r="P34" s="23">
        <f t="shared" si="5"/>
        <v>3258</v>
      </c>
      <c r="Q34" s="78" t="s">
        <v>17</v>
      </c>
    </row>
    <row r="35" ht="25.5" spans="1:17">
      <c r="A35" s="19"/>
      <c r="B35" s="58" t="s">
        <v>79</v>
      </c>
      <c r="C35" s="59">
        <v>13484256986</v>
      </c>
      <c r="D35" s="19" t="s">
        <v>80</v>
      </c>
      <c r="E35" s="22">
        <f t="shared" si="0"/>
        <v>113.33</v>
      </c>
      <c r="F35" s="23">
        <v>28.05</v>
      </c>
      <c r="G35" s="23">
        <v>85.28</v>
      </c>
      <c r="H35" s="23"/>
      <c r="I35" s="23"/>
      <c r="J35" s="23">
        <f t="shared" si="7"/>
        <v>28.05</v>
      </c>
      <c r="K35" s="23">
        <f t="shared" si="2"/>
        <v>85.28</v>
      </c>
      <c r="L35" s="23">
        <v>600</v>
      </c>
      <c r="M35" s="23">
        <v>800</v>
      </c>
      <c r="N35" s="23">
        <f t="shared" si="3"/>
        <v>16830</v>
      </c>
      <c r="O35" s="23">
        <f t="shared" si="4"/>
        <v>68224</v>
      </c>
      <c r="P35" s="23">
        <f t="shared" si="5"/>
        <v>85054</v>
      </c>
      <c r="Q35" s="76"/>
    </row>
    <row r="36" ht="76.5" spans="1:17">
      <c r="A36" s="19"/>
      <c r="B36" s="58" t="s">
        <v>81</v>
      </c>
      <c r="C36" s="60"/>
      <c r="D36" s="19" t="s">
        <v>82</v>
      </c>
      <c r="E36" s="22">
        <f t="shared" si="0"/>
        <v>16.02</v>
      </c>
      <c r="F36" s="23">
        <v>16.02</v>
      </c>
      <c r="G36" s="23">
        <v>0</v>
      </c>
      <c r="H36" s="23"/>
      <c r="I36" s="23"/>
      <c r="J36" s="23">
        <f t="shared" si="7"/>
        <v>16.02</v>
      </c>
      <c r="K36" s="23">
        <f t="shared" si="2"/>
        <v>0</v>
      </c>
      <c r="L36" s="23">
        <v>600</v>
      </c>
      <c r="M36" s="23">
        <v>800</v>
      </c>
      <c r="N36" s="23">
        <f t="shared" si="3"/>
        <v>9612</v>
      </c>
      <c r="O36" s="23">
        <f t="shared" si="4"/>
        <v>0</v>
      </c>
      <c r="P36" s="23">
        <f t="shared" si="5"/>
        <v>9612</v>
      </c>
      <c r="Q36" s="78" t="s">
        <v>83</v>
      </c>
    </row>
    <row r="37" ht="102" spans="1:17">
      <c r="A37" s="19"/>
      <c r="B37" s="57" t="s">
        <v>84</v>
      </c>
      <c r="C37" s="59">
        <v>15267547679</v>
      </c>
      <c r="D37" s="19" t="s">
        <v>80</v>
      </c>
      <c r="E37" s="22">
        <f t="shared" ref="E37:E73" si="9">F37+G37</f>
        <v>109.96</v>
      </c>
      <c r="F37" s="25">
        <v>6.91</v>
      </c>
      <c r="G37" s="23">
        <v>103.05</v>
      </c>
      <c r="H37" s="23"/>
      <c r="I37" s="23"/>
      <c r="J37" s="70">
        <f t="shared" si="7"/>
        <v>6.91</v>
      </c>
      <c r="K37" s="70">
        <f t="shared" ref="K37:K73" si="10">G37-I37</f>
        <v>103.05</v>
      </c>
      <c r="L37" s="23">
        <v>600</v>
      </c>
      <c r="M37" s="23">
        <v>800</v>
      </c>
      <c r="N37" s="23">
        <f t="shared" ref="N37:N81" si="11">J37*L37</f>
        <v>4146</v>
      </c>
      <c r="O37" s="23">
        <f t="shared" ref="O37:O81" si="12">K37*M37</f>
        <v>82440</v>
      </c>
      <c r="P37" s="23">
        <f t="shared" ref="P37:P81" si="13">N37+O37</f>
        <v>86586</v>
      </c>
      <c r="Q37" s="77" t="s">
        <v>85</v>
      </c>
    </row>
    <row r="38" ht="25.5" spans="1:17">
      <c r="A38" s="19"/>
      <c r="B38" s="58" t="s">
        <v>86</v>
      </c>
      <c r="C38" s="59">
        <v>13008989878</v>
      </c>
      <c r="D38" s="19" t="s">
        <v>80</v>
      </c>
      <c r="E38" s="22">
        <f t="shared" si="9"/>
        <v>109.15</v>
      </c>
      <c r="F38" s="23">
        <v>4.79</v>
      </c>
      <c r="G38" s="23">
        <v>104.36</v>
      </c>
      <c r="H38" s="23"/>
      <c r="I38" s="23"/>
      <c r="J38" s="23">
        <f t="shared" si="7"/>
        <v>4.79</v>
      </c>
      <c r="K38" s="23">
        <f t="shared" si="10"/>
        <v>104.36</v>
      </c>
      <c r="L38" s="23">
        <v>600</v>
      </c>
      <c r="M38" s="23">
        <v>800</v>
      </c>
      <c r="N38" s="23">
        <f t="shared" si="11"/>
        <v>2874</v>
      </c>
      <c r="O38" s="23">
        <f t="shared" si="12"/>
        <v>83488</v>
      </c>
      <c r="P38" s="23">
        <f t="shared" si="13"/>
        <v>86362</v>
      </c>
      <c r="Q38" s="76"/>
    </row>
    <row r="39" ht="25.5" spans="1:17">
      <c r="A39" s="19"/>
      <c r="B39" s="58" t="s">
        <v>87</v>
      </c>
      <c r="C39" s="60"/>
      <c r="D39" s="19" t="s">
        <v>88</v>
      </c>
      <c r="E39" s="22">
        <f t="shared" si="9"/>
        <v>47.86</v>
      </c>
      <c r="F39" s="23">
        <v>0</v>
      </c>
      <c r="G39" s="23">
        <v>47.86</v>
      </c>
      <c r="H39" s="23"/>
      <c r="I39" s="23"/>
      <c r="J39" s="23">
        <f t="shared" si="7"/>
        <v>0</v>
      </c>
      <c r="K39" s="23">
        <f t="shared" si="10"/>
        <v>47.86</v>
      </c>
      <c r="L39" s="23">
        <v>600</v>
      </c>
      <c r="M39" s="23">
        <v>800</v>
      </c>
      <c r="N39" s="23">
        <f t="shared" si="11"/>
        <v>0</v>
      </c>
      <c r="O39" s="23">
        <f t="shared" si="12"/>
        <v>38288</v>
      </c>
      <c r="P39" s="23">
        <f t="shared" si="13"/>
        <v>38288</v>
      </c>
      <c r="Q39" s="75"/>
    </row>
    <row r="40" ht="25.5" spans="1:17">
      <c r="A40" s="19"/>
      <c r="B40" s="58" t="s">
        <v>89</v>
      </c>
      <c r="C40" s="59">
        <v>13777237555</v>
      </c>
      <c r="D40" s="19" t="s">
        <v>88</v>
      </c>
      <c r="E40" s="22">
        <f t="shared" si="9"/>
        <v>95.02</v>
      </c>
      <c r="F40" s="23">
        <v>0</v>
      </c>
      <c r="G40" s="23">
        <v>95.02</v>
      </c>
      <c r="H40" s="23"/>
      <c r="I40" s="23"/>
      <c r="J40" s="23">
        <f t="shared" si="7"/>
        <v>0</v>
      </c>
      <c r="K40" s="23">
        <f t="shared" si="10"/>
        <v>95.02</v>
      </c>
      <c r="L40" s="23">
        <v>600</v>
      </c>
      <c r="M40" s="23">
        <v>800</v>
      </c>
      <c r="N40" s="23">
        <f t="shared" si="11"/>
        <v>0</v>
      </c>
      <c r="O40" s="23">
        <f t="shared" si="12"/>
        <v>76016</v>
      </c>
      <c r="P40" s="23">
        <f t="shared" si="13"/>
        <v>76016</v>
      </c>
      <c r="Q40" s="76"/>
    </row>
    <row r="41" ht="25.5" spans="1:17">
      <c r="A41" s="19"/>
      <c r="B41" s="49" t="s">
        <v>33</v>
      </c>
      <c r="C41" s="19"/>
      <c r="D41" s="50"/>
      <c r="E41" s="22">
        <f t="shared" ref="E41:K41" si="14">SUM(E23:E40)</f>
        <v>1868.93</v>
      </c>
      <c r="F41" s="22">
        <f t="shared" si="14"/>
        <v>564.13</v>
      </c>
      <c r="G41" s="22">
        <f t="shared" si="14"/>
        <v>1304.8</v>
      </c>
      <c r="H41" s="22">
        <f t="shared" si="14"/>
        <v>17</v>
      </c>
      <c r="I41" s="22">
        <f t="shared" si="14"/>
        <v>6.5</v>
      </c>
      <c r="J41" s="22">
        <f t="shared" si="14"/>
        <v>547.13</v>
      </c>
      <c r="K41" s="22">
        <f t="shared" si="14"/>
        <v>1298.3</v>
      </c>
      <c r="L41" s="23">
        <v>600</v>
      </c>
      <c r="M41" s="23">
        <v>800</v>
      </c>
      <c r="N41" s="23">
        <f t="shared" si="11"/>
        <v>328278</v>
      </c>
      <c r="O41" s="23">
        <f t="shared" si="12"/>
        <v>1038640</v>
      </c>
      <c r="P41" s="23">
        <f t="shared" si="13"/>
        <v>1366918</v>
      </c>
      <c r="Q41" s="76"/>
    </row>
    <row r="42" ht="204" spans="1:17">
      <c r="A42" s="61" t="s">
        <v>90</v>
      </c>
      <c r="B42" s="39" t="s">
        <v>91</v>
      </c>
      <c r="C42" s="23"/>
      <c r="D42" s="39" t="s">
        <v>92</v>
      </c>
      <c r="E42" s="22">
        <f t="shared" si="9"/>
        <v>933.91</v>
      </c>
      <c r="F42" s="25">
        <v>328.61</v>
      </c>
      <c r="G42" s="25">
        <v>605.3</v>
      </c>
      <c r="H42" s="23">
        <v>1</v>
      </c>
      <c r="I42" s="23"/>
      <c r="J42" s="23">
        <f t="shared" si="7"/>
        <v>327.61</v>
      </c>
      <c r="K42" s="23">
        <f t="shared" si="10"/>
        <v>605.3</v>
      </c>
      <c r="L42" s="23">
        <v>600</v>
      </c>
      <c r="M42" s="23">
        <v>800</v>
      </c>
      <c r="N42" s="23">
        <f t="shared" si="11"/>
        <v>196566</v>
      </c>
      <c r="O42" s="23">
        <f t="shared" si="12"/>
        <v>484240</v>
      </c>
      <c r="P42" s="23">
        <f t="shared" si="13"/>
        <v>680806</v>
      </c>
      <c r="Q42" s="76"/>
    </row>
    <row r="43" ht="51" spans="1:17">
      <c r="A43" s="61"/>
      <c r="B43" s="39" t="s">
        <v>93</v>
      </c>
      <c r="C43" s="19"/>
      <c r="D43" s="39" t="s">
        <v>94</v>
      </c>
      <c r="E43" s="22">
        <f t="shared" si="9"/>
        <v>40.72</v>
      </c>
      <c r="F43" s="25">
        <v>0</v>
      </c>
      <c r="G43" s="25">
        <v>40.72</v>
      </c>
      <c r="H43" s="19"/>
      <c r="I43" s="19">
        <v>1.12</v>
      </c>
      <c r="J43" s="23">
        <f t="shared" si="7"/>
        <v>0</v>
      </c>
      <c r="K43" s="23">
        <f t="shared" si="10"/>
        <v>39.6</v>
      </c>
      <c r="L43" s="23">
        <v>600</v>
      </c>
      <c r="M43" s="23">
        <v>800</v>
      </c>
      <c r="N43" s="23">
        <f t="shared" si="11"/>
        <v>0</v>
      </c>
      <c r="O43" s="23">
        <f t="shared" si="12"/>
        <v>31680</v>
      </c>
      <c r="P43" s="23">
        <f t="shared" si="13"/>
        <v>31680</v>
      </c>
      <c r="Q43" s="78" t="s">
        <v>17</v>
      </c>
    </row>
    <row r="44" ht="25.5" spans="1:17">
      <c r="A44" s="61"/>
      <c r="B44" s="39" t="s">
        <v>95</v>
      </c>
      <c r="C44" s="23">
        <v>15867306082</v>
      </c>
      <c r="D44" s="39" t="s">
        <v>96</v>
      </c>
      <c r="E44" s="22">
        <f t="shared" si="9"/>
        <v>2.45</v>
      </c>
      <c r="F44" s="25">
        <v>0.1</v>
      </c>
      <c r="G44" s="23">
        <v>2.35</v>
      </c>
      <c r="H44" s="19"/>
      <c r="I44" s="19"/>
      <c r="J44" s="23">
        <f t="shared" ref="J44:J79" si="15">F44-H44</f>
        <v>0.1</v>
      </c>
      <c r="K44" s="23">
        <f t="shared" si="10"/>
        <v>2.35</v>
      </c>
      <c r="L44" s="23">
        <v>600</v>
      </c>
      <c r="M44" s="23">
        <v>800</v>
      </c>
      <c r="N44" s="23">
        <f t="shared" si="11"/>
        <v>60</v>
      </c>
      <c r="O44" s="23">
        <f t="shared" si="12"/>
        <v>1880</v>
      </c>
      <c r="P44" s="23">
        <f t="shared" si="13"/>
        <v>1940</v>
      </c>
      <c r="Q44" s="78" t="s">
        <v>17</v>
      </c>
    </row>
    <row r="45" ht="25.5" spans="1:17">
      <c r="A45" s="61"/>
      <c r="B45" s="39" t="s">
        <v>97</v>
      </c>
      <c r="C45" s="23">
        <v>13336606880</v>
      </c>
      <c r="D45" s="39" t="s">
        <v>96</v>
      </c>
      <c r="E45" s="22">
        <f t="shared" si="9"/>
        <v>20.05</v>
      </c>
      <c r="F45" s="23">
        <v>20.05</v>
      </c>
      <c r="G45" s="23">
        <v>0</v>
      </c>
      <c r="H45" s="19">
        <v>0.45</v>
      </c>
      <c r="I45" s="19"/>
      <c r="J45" s="23">
        <f t="shared" si="15"/>
        <v>19.6</v>
      </c>
      <c r="K45" s="23">
        <f t="shared" si="10"/>
        <v>0</v>
      </c>
      <c r="L45" s="23">
        <v>600</v>
      </c>
      <c r="M45" s="23">
        <v>800</v>
      </c>
      <c r="N45" s="23">
        <f t="shared" si="11"/>
        <v>11760</v>
      </c>
      <c r="O45" s="23">
        <f t="shared" si="12"/>
        <v>0</v>
      </c>
      <c r="P45" s="23">
        <f t="shared" si="13"/>
        <v>11760</v>
      </c>
      <c r="Q45" s="78" t="s">
        <v>17</v>
      </c>
    </row>
    <row r="46" ht="51" spans="1:17">
      <c r="A46" s="62"/>
      <c r="B46" s="39" t="s">
        <v>98</v>
      </c>
      <c r="C46" s="19"/>
      <c r="D46" s="39" t="s">
        <v>99</v>
      </c>
      <c r="E46" s="22">
        <f t="shared" si="9"/>
        <v>178.53</v>
      </c>
      <c r="F46" s="63">
        <v>56.73</v>
      </c>
      <c r="G46" s="63">
        <v>121.8</v>
      </c>
      <c r="H46" s="23">
        <v>1.03</v>
      </c>
      <c r="I46" s="23"/>
      <c r="J46" s="23">
        <f t="shared" si="15"/>
        <v>55.7</v>
      </c>
      <c r="K46" s="23">
        <f t="shared" si="10"/>
        <v>121.8</v>
      </c>
      <c r="L46" s="23">
        <v>600</v>
      </c>
      <c r="M46" s="23">
        <v>800</v>
      </c>
      <c r="N46" s="23">
        <f t="shared" si="11"/>
        <v>33420</v>
      </c>
      <c r="O46" s="23">
        <f t="shared" si="12"/>
        <v>97440</v>
      </c>
      <c r="P46" s="23">
        <f t="shared" si="13"/>
        <v>130860</v>
      </c>
      <c r="Q46" s="76"/>
    </row>
    <row r="47" ht="51" spans="1:17">
      <c r="A47" s="62"/>
      <c r="B47" s="39" t="s">
        <v>100</v>
      </c>
      <c r="C47" s="23"/>
      <c r="D47" s="39" t="s">
        <v>101</v>
      </c>
      <c r="E47" s="22">
        <f t="shared" si="9"/>
        <v>73.84</v>
      </c>
      <c r="F47" s="23">
        <v>64.49</v>
      </c>
      <c r="G47" s="23">
        <v>9.35</v>
      </c>
      <c r="H47" s="23"/>
      <c r="I47" s="23"/>
      <c r="J47" s="23">
        <f t="shared" si="15"/>
        <v>64.49</v>
      </c>
      <c r="K47" s="23">
        <f t="shared" si="10"/>
        <v>9.35</v>
      </c>
      <c r="L47" s="23">
        <v>600</v>
      </c>
      <c r="M47" s="23">
        <v>800</v>
      </c>
      <c r="N47" s="23">
        <f t="shared" si="11"/>
        <v>38694</v>
      </c>
      <c r="O47" s="23">
        <f t="shared" si="12"/>
        <v>7480</v>
      </c>
      <c r="P47" s="23">
        <f t="shared" si="13"/>
        <v>46174</v>
      </c>
      <c r="Q47" s="76"/>
    </row>
    <row r="48" ht="25.5" spans="1:17">
      <c r="A48" s="61"/>
      <c r="B48" s="39" t="s">
        <v>102</v>
      </c>
      <c r="C48" s="23">
        <v>13906843423</v>
      </c>
      <c r="D48" s="39" t="s">
        <v>103</v>
      </c>
      <c r="E48" s="22">
        <f t="shared" si="9"/>
        <v>2.68</v>
      </c>
      <c r="F48" s="23">
        <v>2.68</v>
      </c>
      <c r="G48" s="23">
        <v>0</v>
      </c>
      <c r="H48" s="19"/>
      <c r="I48" s="19"/>
      <c r="J48" s="23">
        <f t="shared" si="15"/>
        <v>2.68</v>
      </c>
      <c r="K48" s="23">
        <f t="shared" si="10"/>
        <v>0</v>
      </c>
      <c r="L48" s="23">
        <v>600</v>
      </c>
      <c r="M48" s="23">
        <v>800</v>
      </c>
      <c r="N48" s="23">
        <f t="shared" si="11"/>
        <v>1608</v>
      </c>
      <c r="O48" s="23">
        <f t="shared" si="12"/>
        <v>0</v>
      </c>
      <c r="P48" s="23">
        <f t="shared" si="13"/>
        <v>1608</v>
      </c>
      <c r="Q48" s="78" t="s">
        <v>17</v>
      </c>
    </row>
    <row r="49" ht="51" spans="1:17">
      <c r="A49" s="61"/>
      <c r="B49" s="39" t="s">
        <v>104</v>
      </c>
      <c r="C49" s="23"/>
      <c r="D49" s="39" t="s">
        <v>105</v>
      </c>
      <c r="E49" s="22">
        <f t="shared" si="9"/>
        <v>3.56</v>
      </c>
      <c r="F49" s="23">
        <v>3.56</v>
      </c>
      <c r="G49" s="23">
        <v>0</v>
      </c>
      <c r="H49" s="19"/>
      <c r="I49" s="19"/>
      <c r="J49" s="23">
        <f t="shared" si="15"/>
        <v>3.56</v>
      </c>
      <c r="K49" s="23">
        <f t="shared" si="10"/>
        <v>0</v>
      </c>
      <c r="L49" s="23">
        <v>600</v>
      </c>
      <c r="M49" s="23">
        <v>800</v>
      </c>
      <c r="N49" s="23">
        <f t="shared" si="11"/>
        <v>2136</v>
      </c>
      <c r="O49" s="23">
        <f t="shared" si="12"/>
        <v>0</v>
      </c>
      <c r="P49" s="23">
        <f t="shared" si="13"/>
        <v>2136</v>
      </c>
      <c r="Q49" s="78" t="s">
        <v>17</v>
      </c>
    </row>
    <row r="50" ht="51" spans="1:17">
      <c r="A50" s="61"/>
      <c r="B50" s="39" t="s">
        <v>106</v>
      </c>
      <c r="C50" s="23"/>
      <c r="D50" s="39" t="s">
        <v>107</v>
      </c>
      <c r="E50" s="22">
        <f t="shared" si="9"/>
        <v>54.55</v>
      </c>
      <c r="F50" s="25">
        <v>12.15</v>
      </c>
      <c r="G50" s="25">
        <v>42.4</v>
      </c>
      <c r="H50" s="23"/>
      <c r="I50" s="23"/>
      <c r="J50" s="23">
        <f t="shared" si="15"/>
        <v>12.15</v>
      </c>
      <c r="K50" s="23">
        <f t="shared" si="10"/>
        <v>42.4</v>
      </c>
      <c r="L50" s="23">
        <v>600</v>
      </c>
      <c r="M50" s="23">
        <v>800</v>
      </c>
      <c r="N50" s="23">
        <f t="shared" si="11"/>
        <v>7290</v>
      </c>
      <c r="O50" s="23">
        <f t="shared" si="12"/>
        <v>33920</v>
      </c>
      <c r="P50" s="23">
        <f t="shared" si="13"/>
        <v>41210</v>
      </c>
      <c r="Q50" s="76"/>
    </row>
    <row r="51" ht="25.5" spans="1:17">
      <c r="A51" s="61"/>
      <c r="B51" s="39" t="s">
        <v>108</v>
      </c>
      <c r="C51" s="23">
        <v>13958311685</v>
      </c>
      <c r="D51" s="39" t="s">
        <v>109</v>
      </c>
      <c r="E51" s="22">
        <f t="shared" si="9"/>
        <v>12.74</v>
      </c>
      <c r="F51" s="22">
        <v>12.74</v>
      </c>
      <c r="G51" s="23">
        <v>0</v>
      </c>
      <c r="H51" s="19"/>
      <c r="I51" s="19"/>
      <c r="J51" s="23">
        <f t="shared" si="15"/>
        <v>12.74</v>
      </c>
      <c r="K51" s="23">
        <f t="shared" si="10"/>
        <v>0</v>
      </c>
      <c r="L51" s="23">
        <v>600</v>
      </c>
      <c r="M51" s="23">
        <v>800</v>
      </c>
      <c r="N51" s="23">
        <f t="shared" si="11"/>
        <v>7644</v>
      </c>
      <c r="O51" s="23">
        <f t="shared" si="12"/>
        <v>0</v>
      </c>
      <c r="P51" s="23">
        <f t="shared" si="13"/>
        <v>7644</v>
      </c>
      <c r="Q51" s="78" t="s">
        <v>17</v>
      </c>
    </row>
    <row r="52" ht="25.5" spans="1:17">
      <c r="A52" s="64"/>
      <c r="B52" s="49" t="s">
        <v>33</v>
      </c>
      <c r="C52" s="19"/>
      <c r="D52" s="50"/>
      <c r="E52" s="22">
        <f t="shared" ref="E52:K52" si="16">SUM(E42:E51)</f>
        <v>1323.03</v>
      </c>
      <c r="F52" s="22">
        <f t="shared" si="16"/>
        <v>501.11</v>
      </c>
      <c r="G52" s="22">
        <f t="shared" si="16"/>
        <v>821.92</v>
      </c>
      <c r="H52" s="22">
        <f t="shared" si="16"/>
        <v>2.48</v>
      </c>
      <c r="I52" s="22">
        <f t="shared" si="16"/>
        <v>1.12</v>
      </c>
      <c r="J52" s="22">
        <f t="shared" si="16"/>
        <v>498.63</v>
      </c>
      <c r="K52" s="22">
        <f t="shared" si="16"/>
        <v>820.8</v>
      </c>
      <c r="L52" s="23">
        <v>600</v>
      </c>
      <c r="M52" s="23">
        <v>800</v>
      </c>
      <c r="N52" s="23">
        <f t="shared" si="11"/>
        <v>299178</v>
      </c>
      <c r="O52" s="23">
        <f t="shared" si="12"/>
        <v>656640</v>
      </c>
      <c r="P52" s="23">
        <f t="shared" si="13"/>
        <v>955818</v>
      </c>
      <c r="Q52" s="76"/>
    </row>
    <row r="53" ht="25.5" spans="1:17">
      <c r="A53" s="19" t="s">
        <v>110</v>
      </c>
      <c r="B53" s="65" t="s">
        <v>111</v>
      </c>
      <c r="C53" s="66">
        <v>13777228056</v>
      </c>
      <c r="D53" s="67" t="s">
        <v>112</v>
      </c>
      <c r="E53" s="22">
        <f t="shared" si="9"/>
        <v>393.1</v>
      </c>
      <c r="F53" s="63">
        <v>393.1</v>
      </c>
      <c r="G53" s="23">
        <v>0</v>
      </c>
      <c r="H53" s="23">
        <v>0.5</v>
      </c>
      <c r="I53" s="23"/>
      <c r="J53" s="23">
        <f t="shared" si="15"/>
        <v>392.6</v>
      </c>
      <c r="K53" s="23">
        <f t="shared" si="10"/>
        <v>0</v>
      </c>
      <c r="L53" s="23">
        <v>600</v>
      </c>
      <c r="M53" s="23">
        <v>800</v>
      </c>
      <c r="N53" s="23">
        <f t="shared" si="11"/>
        <v>235560</v>
      </c>
      <c r="O53" s="23">
        <f t="shared" si="12"/>
        <v>0</v>
      </c>
      <c r="P53" s="23">
        <f t="shared" si="13"/>
        <v>235560</v>
      </c>
      <c r="Q53" s="76"/>
    </row>
    <row r="54" ht="25.5" spans="1:17">
      <c r="A54" s="19"/>
      <c r="B54" s="68" t="s">
        <v>113</v>
      </c>
      <c r="C54" s="30">
        <v>18067333558</v>
      </c>
      <c r="D54" s="39" t="s">
        <v>114</v>
      </c>
      <c r="E54" s="22">
        <f t="shared" si="9"/>
        <v>34.86</v>
      </c>
      <c r="F54" s="22">
        <v>34.86</v>
      </c>
      <c r="G54" s="23">
        <v>0</v>
      </c>
      <c r="H54" s="19"/>
      <c r="I54" s="19"/>
      <c r="J54" s="23">
        <f t="shared" si="15"/>
        <v>34.86</v>
      </c>
      <c r="K54" s="23">
        <f t="shared" si="10"/>
        <v>0</v>
      </c>
      <c r="L54" s="23">
        <v>600</v>
      </c>
      <c r="M54" s="23">
        <v>800</v>
      </c>
      <c r="N54" s="23">
        <f t="shared" si="11"/>
        <v>20916</v>
      </c>
      <c r="O54" s="23">
        <f t="shared" si="12"/>
        <v>0</v>
      </c>
      <c r="P54" s="23">
        <f t="shared" si="13"/>
        <v>20916</v>
      </c>
      <c r="Q54" s="78" t="s">
        <v>17</v>
      </c>
    </row>
    <row r="55" ht="51" spans="1:17">
      <c r="A55" s="19"/>
      <c r="B55" s="68" t="s">
        <v>115</v>
      </c>
      <c r="C55" s="30">
        <v>13685874286</v>
      </c>
      <c r="D55" s="39" t="s">
        <v>114</v>
      </c>
      <c r="E55" s="22">
        <f t="shared" si="9"/>
        <v>168.8</v>
      </c>
      <c r="F55" s="25">
        <v>168.8</v>
      </c>
      <c r="G55" s="23">
        <v>0</v>
      </c>
      <c r="H55" s="23"/>
      <c r="I55" s="23"/>
      <c r="J55" s="23">
        <f t="shared" si="15"/>
        <v>168.8</v>
      </c>
      <c r="K55" s="23">
        <f t="shared" si="10"/>
        <v>0</v>
      </c>
      <c r="L55" s="23">
        <v>600</v>
      </c>
      <c r="M55" s="23">
        <v>800</v>
      </c>
      <c r="N55" s="23">
        <f t="shared" si="11"/>
        <v>101280</v>
      </c>
      <c r="O55" s="23">
        <f t="shared" si="12"/>
        <v>0</v>
      </c>
      <c r="P55" s="23">
        <f t="shared" si="13"/>
        <v>101280</v>
      </c>
      <c r="Q55" s="76"/>
    </row>
    <row r="56" ht="25.5" spans="1:17">
      <c r="A56" s="19"/>
      <c r="B56" s="68" t="s">
        <v>116</v>
      </c>
      <c r="C56" s="30">
        <v>13396606666</v>
      </c>
      <c r="D56" s="39" t="s">
        <v>117</v>
      </c>
      <c r="E56" s="22">
        <f t="shared" si="9"/>
        <v>118.68</v>
      </c>
      <c r="F56" s="22">
        <v>118.68</v>
      </c>
      <c r="G56" s="23">
        <v>0</v>
      </c>
      <c r="H56" s="23"/>
      <c r="I56" s="23"/>
      <c r="J56" s="23">
        <f t="shared" si="15"/>
        <v>118.68</v>
      </c>
      <c r="K56" s="23">
        <f t="shared" si="10"/>
        <v>0</v>
      </c>
      <c r="L56" s="23">
        <v>600</v>
      </c>
      <c r="M56" s="23">
        <v>800</v>
      </c>
      <c r="N56" s="23">
        <f t="shared" si="11"/>
        <v>71208</v>
      </c>
      <c r="O56" s="23">
        <f t="shared" si="12"/>
        <v>0</v>
      </c>
      <c r="P56" s="23">
        <f t="shared" si="13"/>
        <v>71208</v>
      </c>
      <c r="Q56" s="76"/>
    </row>
    <row r="57" ht="51" spans="1:17">
      <c r="A57" s="19"/>
      <c r="B57" s="39" t="s">
        <v>118</v>
      </c>
      <c r="C57" s="23">
        <v>13396606666</v>
      </c>
      <c r="D57" s="39" t="s">
        <v>117</v>
      </c>
      <c r="E57" s="22">
        <f t="shared" si="9"/>
        <v>232.11</v>
      </c>
      <c r="F57" s="23">
        <v>232.11</v>
      </c>
      <c r="G57" s="23">
        <v>0</v>
      </c>
      <c r="H57" s="23"/>
      <c r="I57" s="23"/>
      <c r="J57" s="23">
        <f t="shared" si="15"/>
        <v>232.11</v>
      </c>
      <c r="K57" s="23">
        <f t="shared" si="10"/>
        <v>0</v>
      </c>
      <c r="L57" s="23">
        <v>600</v>
      </c>
      <c r="M57" s="23">
        <v>800</v>
      </c>
      <c r="N57" s="23">
        <f t="shared" si="11"/>
        <v>139266</v>
      </c>
      <c r="O57" s="23">
        <f t="shared" si="12"/>
        <v>0</v>
      </c>
      <c r="P57" s="23">
        <f t="shared" si="13"/>
        <v>139266</v>
      </c>
      <c r="Q57" s="76"/>
    </row>
    <row r="58" ht="76.5" spans="1:17">
      <c r="A58" s="19"/>
      <c r="B58" s="39" t="s">
        <v>119</v>
      </c>
      <c r="C58" s="23"/>
      <c r="D58" s="39" t="s">
        <v>120</v>
      </c>
      <c r="E58" s="22">
        <f t="shared" si="9"/>
        <v>382.98</v>
      </c>
      <c r="F58" s="23">
        <v>382.98</v>
      </c>
      <c r="G58" s="23">
        <v>0</v>
      </c>
      <c r="H58" s="23">
        <v>1.5</v>
      </c>
      <c r="I58" s="23"/>
      <c r="J58" s="23">
        <f t="shared" si="15"/>
        <v>381.48</v>
      </c>
      <c r="K58" s="23">
        <f t="shared" si="10"/>
        <v>0</v>
      </c>
      <c r="L58" s="23">
        <v>600</v>
      </c>
      <c r="M58" s="23">
        <v>800</v>
      </c>
      <c r="N58" s="23">
        <f t="shared" si="11"/>
        <v>228888</v>
      </c>
      <c r="O58" s="23">
        <f t="shared" si="12"/>
        <v>0</v>
      </c>
      <c r="P58" s="23">
        <f t="shared" si="13"/>
        <v>228888</v>
      </c>
      <c r="Q58" s="76"/>
    </row>
    <row r="59" ht="25.5" spans="1:17">
      <c r="A59" s="19"/>
      <c r="B59" s="39" t="s">
        <v>121</v>
      </c>
      <c r="C59" s="23">
        <v>13685704884</v>
      </c>
      <c r="D59" s="39" t="s">
        <v>122</v>
      </c>
      <c r="E59" s="22">
        <f t="shared" si="9"/>
        <v>82.13</v>
      </c>
      <c r="F59" s="23">
        <v>82.13</v>
      </c>
      <c r="G59" s="23">
        <v>0</v>
      </c>
      <c r="H59" s="23"/>
      <c r="I59" s="23"/>
      <c r="J59" s="23">
        <f t="shared" si="15"/>
        <v>82.13</v>
      </c>
      <c r="K59" s="23">
        <f t="shared" si="10"/>
        <v>0</v>
      </c>
      <c r="L59" s="23">
        <v>600</v>
      </c>
      <c r="M59" s="23">
        <v>800</v>
      </c>
      <c r="N59" s="23">
        <f t="shared" si="11"/>
        <v>49278</v>
      </c>
      <c r="O59" s="23">
        <f t="shared" si="12"/>
        <v>0</v>
      </c>
      <c r="P59" s="23">
        <f t="shared" si="13"/>
        <v>49278</v>
      </c>
      <c r="Q59" s="76"/>
    </row>
    <row r="60" ht="25.5" spans="1:17">
      <c r="A60" s="19"/>
      <c r="B60" s="68" t="s">
        <v>123</v>
      </c>
      <c r="C60" s="30">
        <v>15958246277</v>
      </c>
      <c r="D60" s="39" t="s">
        <v>122</v>
      </c>
      <c r="E60" s="22">
        <f t="shared" si="9"/>
        <v>206.52</v>
      </c>
      <c r="F60" s="23">
        <v>206.52</v>
      </c>
      <c r="G60" s="23">
        <v>0</v>
      </c>
      <c r="H60" s="23"/>
      <c r="I60" s="23"/>
      <c r="J60" s="23">
        <f t="shared" si="15"/>
        <v>206.52</v>
      </c>
      <c r="K60" s="23">
        <f t="shared" si="10"/>
        <v>0</v>
      </c>
      <c r="L60" s="23">
        <v>600</v>
      </c>
      <c r="M60" s="23">
        <v>800</v>
      </c>
      <c r="N60" s="23">
        <f t="shared" si="11"/>
        <v>123912</v>
      </c>
      <c r="O60" s="23">
        <f t="shared" si="12"/>
        <v>0</v>
      </c>
      <c r="P60" s="23">
        <f t="shared" si="13"/>
        <v>123912</v>
      </c>
      <c r="Q60" s="76"/>
    </row>
    <row r="61" ht="25.5" spans="1:17">
      <c r="A61" s="19"/>
      <c r="B61" s="68" t="s">
        <v>124</v>
      </c>
      <c r="C61" s="30">
        <v>13606843676</v>
      </c>
      <c r="D61" s="39" t="s">
        <v>125</v>
      </c>
      <c r="E61" s="22">
        <f t="shared" si="9"/>
        <v>108.81</v>
      </c>
      <c r="F61" s="23">
        <v>108.81</v>
      </c>
      <c r="G61" s="23">
        <v>0</v>
      </c>
      <c r="H61" s="23"/>
      <c r="I61" s="23"/>
      <c r="J61" s="23">
        <f t="shared" si="15"/>
        <v>108.81</v>
      </c>
      <c r="K61" s="23">
        <f t="shared" si="10"/>
        <v>0</v>
      </c>
      <c r="L61" s="23">
        <v>600</v>
      </c>
      <c r="M61" s="23">
        <v>800</v>
      </c>
      <c r="N61" s="23">
        <f t="shared" si="11"/>
        <v>65286</v>
      </c>
      <c r="O61" s="23">
        <f t="shared" si="12"/>
        <v>0</v>
      </c>
      <c r="P61" s="23">
        <f t="shared" si="13"/>
        <v>65286</v>
      </c>
      <c r="Q61" s="76"/>
    </row>
    <row r="62" ht="25.5" spans="1:17">
      <c r="A62" s="19"/>
      <c r="B62" s="68" t="s">
        <v>126</v>
      </c>
      <c r="C62" s="30">
        <v>13780083394</v>
      </c>
      <c r="D62" s="39" t="s">
        <v>127</v>
      </c>
      <c r="E62" s="22">
        <f t="shared" si="9"/>
        <v>119.19</v>
      </c>
      <c r="F62" s="23">
        <v>119.19</v>
      </c>
      <c r="G62" s="23">
        <v>0</v>
      </c>
      <c r="H62" s="23">
        <v>4.5</v>
      </c>
      <c r="I62" s="23"/>
      <c r="J62" s="23">
        <f t="shared" si="15"/>
        <v>114.69</v>
      </c>
      <c r="K62" s="23">
        <f t="shared" si="10"/>
        <v>0</v>
      </c>
      <c r="L62" s="23">
        <v>600</v>
      </c>
      <c r="M62" s="23">
        <v>800</v>
      </c>
      <c r="N62" s="23">
        <f t="shared" si="11"/>
        <v>68814</v>
      </c>
      <c r="O62" s="23">
        <f t="shared" si="12"/>
        <v>0</v>
      </c>
      <c r="P62" s="23">
        <f t="shared" si="13"/>
        <v>68814</v>
      </c>
      <c r="Q62" s="76"/>
    </row>
    <row r="63" ht="25.5" spans="1:17">
      <c r="A63" s="19"/>
      <c r="B63" s="68" t="s">
        <v>128</v>
      </c>
      <c r="C63" s="30">
        <v>13777215088</v>
      </c>
      <c r="D63" s="39" t="s">
        <v>127</v>
      </c>
      <c r="E63" s="22">
        <f t="shared" si="9"/>
        <v>130.41</v>
      </c>
      <c r="F63" s="22">
        <v>130.41</v>
      </c>
      <c r="G63" s="23">
        <v>0</v>
      </c>
      <c r="H63" s="23"/>
      <c r="I63" s="23"/>
      <c r="J63" s="23">
        <f t="shared" si="15"/>
        <v>130.41</v>
      </c>
      <c r="K63" s="23">
        <f t="shared" si="10"/>
        <v>0</v>
      </c>
      <c r="L63" s="23">
        <v>600</v>
      </c>
      <c r="M63" s="23">
        <v>800</v>
      </c>
      <c r="N63" s="23">
        <f t="shared" si="11"/>
        <v>78246</v>
      </c>
      <c r="O63" s="23">
        <f t="shared" si="12"/>
        <v>0</v>
      </c>
      <c r="P63" s="23">
        <f t="shared" si="13"/>
        <v>78246</v>
      </c>
      <c r="Q63" s="76"/>
    </row>
    <row r="64" ht="51" spans="1:17">
      <c r="A64" s="19"/>
      <c r="B64" s="68" t="s">
        <v>129</v>
      </c>
      <c r="C64" s="30">
        <v>15888002888</v>
      </c>
      <c r="D64" s="39" t="s">
        <v>127</v>
      </c>
      <c r="E64" s="22">
        <f t="shared" si="9"/>
        <v>97.43</v>
      </c>
      <c r="F64" s="23">
        <v>97.43</v>
      </c>
      <c r="G64" s="23">
        <v>0</v>
      </c>
      <c r="H64" s="23"/>
      <c r="I64" s="23"/>
      <c r="J64" s="23">
        <f t="shared" si="15"/>
        <v>97.43</v>
      </c>
      <c r="K64" s="23">
        <f t="shared" si="10"/>
        <v>0</v>
      </c>
      <c r="L64" s="23">
        <v>600</v>
      </c>
      <c r="M64" s="23">
        <v>800</v>
      </c>
      <c r="N64" s="23">
        <f t="shared" si="11"/>
        <v>58458</v>
      </c>
      <c r="O64" s="23">
        <f t="shared" si="12"/>
        <v>0</v>
      </c>
      <c r="P64" s="23">
        <f t="shared" si="13"/>
        <v>58458</v>
      </c>
      <c r="Q64" s="76"/>
    </row>
    <row r="65" ht="25.5" spans="1:17">
      <c r="A65" s="19"/>
      <c r="B65" s="68" t="s">
        <v>130</v>
      </c>
      <c r="C65" s="30">
        <v>13780083394</v>
      </c>
      <c r="D65" s="39" t="s">
        <v>127</v>
      </c>
      <c r="E65" s="22">
        <f t="shared" si="9"/>
        <v>76.42</v>
      </c>
      <c r="F65" s="22">
        <v>76.42</v>
      </c>
      <c r="G65" s="23">
        <v>0</v>
      </c>
      <c r="H65" s="23"/>
      <c r="I65" s="23"/>
      <c r="J65" s="23">
        <f t="shared" si="15"/>
        <v>76.42</v>
      </c>
      <c r="K65" s="23">
        <f t="shared" si="10"/>
        <v>0</v>
      </c>
      <c r="L65" s="23">
        <v>600</v>
      </c>
      <c r="M65" s="23">
        <v>800</v>
      </c>
      <c r="N65" s="23">
        <f t="shared" si="11"/>
        <v>45852</v>
      </c>
      <c r="O65" s="23">
        <f t="shared" si="12"/>
        <v>0</v>
      </c>
      <c r="P65" s="23">
        <f t="shared" si="13"/>
        <v>45852</v>
      </c>
      <c r="Q65" s="76"/>
    </row>
    <row r="66" ht="25.5" spans="1:17">
      <c r="A66" s="19"/>
      <c r="B66" s="68" t="s">
        <v>131</v>
      </c>
      <c r="C66" s="30">
        <v>13967812024</v>
      </c>
      <c r="D66" s="39" t="s">
        <v>127</v>
      </c>
      <c r="E66" s="22">
        <f t="shared" si="9"/>
        <v>80.78</v>
      </c>
      <c r="F66" s="63">
        <v>80.78</v>
      </c>
      <c r="G66" s="23">
        <v>0</v>
      </c>
      <c r="H66" s="23"/>
      <c r="I66" s="23"/>
      <c r="J66" s="23">
        <f t="shared" si="15"/>
        <v>80.78</v>
      </c>
      <c r="K66" s="23">
        <f t="shared" si="10"/>
        <v>0</v>
      </c>
      <c r="L66" s="23">
        <v>600</v>
      </c>
      <c r="M66" s="23">
        <v>800</v>
      </c>
      <c r="N66" s="23">
        <f t="shared" si="11"/>
        <v>48468</v>
      </c>
      <c r="O66" s="23">
        <f t="shared" si="12"/>
        <v>0</v>
      </c>
      <c r="P66" s="23">
        <f t="shared" si="13"/>
        <v>48468</v>
      </c>
      <c r="Q66" s="76"/>
    </row>
    <row r="67" ht="25.5" spans="1:17">
      <c r="A67" s="19"/>
      <c r="B67" s="49" t="s">
        <v>33</v>
      </c>
      <c r="C67" s="19"/>
      <c r="D67" s="50"/>
      <c r="E67" s="22">
        <f t="shared" ref="E67:K67" si="17">SUM(E53:E66)</f>
        <v>2232.22</v>
      </c>
      <c r="F67" s="22">
        <f t="shared" si="17"/>
        <v>2232.22</v>
      </c>
      <c r="G67" s="22">
        <f t="shared" si="17"/>
        <v>0</v>
      </c>
      <c r="H67" s="22">
        <f t="shared" si="17"/>
        <v>6.5</v>
      </c>
      <c r="I67" s="22">
        <f t="shared" si="17"/>
        <v>0</v>
      </c>
      <c r="J67" s="22">
        <f t="shared" si="17"/>
        <v>2225.72</v>
      </c>
      <c r="K67" s="22">
        <f t="shared" si="17"/>
        <v>0</v>
      </c>
      <c r="L67" s="23">
        <v>600</v>
      </c>
      <c r="M67" s="23">
        <v>800</v>
      </c>
      <c r="N67" s="23">
        <f t="shared" si="11"/>
        <v>1335432</v>
      </c>
      <c r="O67" s="23">
        <f t="shared" si="12"/>
        <v>0</v>
      </c>
      <c r="P67" s="23">
        <f t="shared" si="13"/>
        <v>1335432</v>
      </c>
      <c r="Q67" s="76"/>
    </row>
    <row r="68" ht="25.5" spans="1:17">
      <c r="A68" s="19" t="s">
        <v>132</v>
      </c>
      <c r="B68" s="39" t="s">
        <v>133</v>
      </c>
      <c r="C68" s="19">
        <v>18658222125</v>
      </c>
      <c r="D68" s="19" t="s">
        <v>134</v>
      </c>
      <c r="E68" s="22">
        <f>F68+G68</f>
        <v>10.22</v>
      </c>
      <c r="F68" s="23">
        <v>10.22</v>
      </c>
      <c r="G68" s="23">
        <v>0</v>
      </c>
      <c r="H68" s="19"/>
      <c r="I68" s="19"/>
      <c r="J68" s="23">
        <f>F68-H68</f>
        <v>10.22</v>
      </c>
      <c r="K68" s="23">
        <f>G68-I68</f>
        <v>0</v>
      </c>
      <c r="L68" s="23">
        <v>600</v>
      </c>
      <c r="M68" s="23">
        <v>800</v>
      </c>
      <c r="N68" s="23">
        <f t="shared" si="11"/>
        <v>6132</v>
      </c>
      <c r="O68" s="23">
        <f t="shared" si="12"/>
        <v>0</v>
      </c>
      <c r="P68" s="23">
        <f t="shared" si="13"/>
        <v>6132</v>
      </c>
      <c r="Q68" s="78" t="s">
        <v>17</v>
      </c>
    </row>
    <row r="69" ht="25.5" spans="1:17">
      <c r="A69" s="19"/>
      <c r="B69" s="39" t="s">
        <v>135</v>
      </c>
      <c r="C69" s="19">
        <v>86224507</v>
      </c>
      <c r="D69" s="19" t="s">
        <v>134</v>
      </c>
      <c r="E69" s="22">
        <f>F69+G69</f>
        <v>0.73</v>
      </c>
      <c r="F69" s="23">
        <v>0.73</v>
      </c>
      <c r="G69" s="23">
        <v>0</v>
      </c>
      <c r="H69" s="19"/>
      <c r="I69" s="19"/>
      <c r="J69" s="23">
        <f>F69-H69</f>
        <v>0.73</v>
      </c>
      <c r="K69" s="23">
        <f>G69-I69</f>
        <v>0</v>
      </c>
      <c r="L69" s="23">
        <v>600</v>
      </c>
      <c r="M69" s="23">
        <v>800</v>
      </c>
      <c r="N69" s="23">
        <f t="shared" si="11"/>
        <v>438</v>
      </c>
      <c r="O69" s="23">
        <f t="shared" si="12"/>
        <v>0</v>
      </c>
      <c r="P69" s="23">
        <f t="shared" si="13"/>
        <v>438</v>
      </c>
      <c r="Q69" s="78" t="s">
        <v>17</v>
      </c>
    </row>
    <row r="70" ht="51" spans="1:17">
      <c r="A70" s="19"/>
      <c r="B70" s="39" t="s">
        <v>136</v>
      </c>
      <c r="C70" s="19">
        <v>13906690701</v>
      </c>
      <c r="D70" s="19" t="s">
        <v>137</v>
      </c>
      <c r="E70" s="22">
        <f>F70+G70</f>
        <v>158.2</v>
      </c>
      <c r="F70" s="25">
        <v>158.2</v>
      </c>
      <c r="G70" s="23">
        <v>0</v>
      </c>
      <c r="H70" s="23"/>
      <c r="I70" s="23"/>
      <c r="J70" s="23">
        <f>F70-H70</f>
        <v>158.2</v>
      </c>
      <c r="K70" s="23">
        <f>G70-I70</f>
        <v>0</v>
      </c>
      <c r="L70" s="23">
        <v>600</v>
      </c>
      <c r="M70" s="23">
        <v>800</v>
      </c>
      <c r="N70" s="23">
        <f t="shared" si="11"/>
        <v>94920</v>
      </c>
      <c r="O70" s="23">
        <f t="shared" si="12"/>
        <v>0</v>
      </c>
      <c r="P70" s="23">
        <f t="shared" si="13"/>
        <v>94920</v>
      </c>
      <c r="Q70" s="76"/>
    </row>
    <row r="71" ht="25.5" spans="1:17">
      <c r="A71" s="19"/>
      <c r="B71" s="80" t="s">
        <v>33</v>
      </c>
      <c r="C71" s="81"/>
      <c r="D71" s="82"/>
      <c r="E71" s="22">
        <f t="shared" ref="E71:K71" si="18">SUM(E68:E70)</f>
        <v>169.15</v>
      </c>
      <c r="F71" s="22">
        <f t="shared" si="18"/>
        <v>169.15</v>
      </c>
      <c r="G71" s="22">
        <f t="shared" si="18"/>
        <v>0</v>
      </c>
      <c r="H71" s="22">
        <f t="shared" si="18"/>
        <v>0</v>
      </c>
      <c r="I71" s="22">
        <f t="shared" si="18"/>
        <v>0</v>
      </c>
      <c r="J71" s="22">
        <f t="shared" si="18"/>
        <v>169.15</v>
      </c>
      <c r="K71" s="22">
        <f t="shared" si="18"/>
        <v>0</v>
      </c>
      <c r="L71" s="23">
        <v>600</v>
      </c>
      <c r="M71" s="23">
        <v>800</v>
      </c>
      <c r="N71" s="23">
        <f t="shared" si="11"/>
        <v>101490</v>
      </c>
      <c r="O71" s="23">
        <f t="shared" si="12"/>
        <v>0</v>
      </c>
      <c r="P71" s="23">
        <f t="shared" si="13"/>
        <v>101490</v>
      </c>
      <c r="Q71" s="76"/>
    </row>
    <row r="72" ht="25.5" spans="1:17">
      <c r="A72" s="19" t="s">
        <v>138</v>
      </c>
      <c r="B72" s="39" t="s">
        <v>139</v>
      </c>
      <c r="C72" s="23">
        <v>13484257879</v>
      </c>
      <c r="D72" s="67" t="s">
        <v>140</v>
      </c>
      <c r="E72" s="22">
        <f t="shared" ref="E72:E77" si="19">F72+G72</f>
        <v>60.05</v>
      </c>
      <c r="F72" s="23">
        <v>5.88</v>
      </c>
      <c r="G72" s="23">
        <v>54.17</v>
      </c>
      <c r="H72" s="23"/>
      <c r="I72" s="23"/>
      <c r="J72" s="23">
        <f t="shared" ref="J72:J77" si="20">F72-H72</f>
        <v>5.88</v>
      </c>
      <c r="K72" s="23">
        <f t="shared" ref="K72:K77" si="21">G72-I72</f>
        <v>54.17</v>
      </c>
      <c r="L72" s="23">
        <v>600</v>
      </c>
      <c r="M72" s="23">
        <v>800</v>
      </c>
      <c r="N72" s="23">
        <f t="shared" si="11"/>
        <v>3528</v>
      </c>
      <c r="O72" s="23">
        <f t="shared" si="12"/>
        <v>43336</v>
      </c>
      <c r="P72" s="23">
        <f t="shared" si="13"/>
        <v>46864</v>
      </c>
      <c r="Q72" s="76"/>
    </row>
    <row r="73" ht="76.5" spans="1:17">
      <c r="A73" s="19"/>
      <c r="B73" s="39" t="s">
        <v>68</v>
      </c>
      <c r="C73" s="23">
        <v>13486628789</v>
      </c>
      <c r="D73" s="58" t="s">
        <v>141</v>
      </c>
      <c r="E73" s="22">
        <f t="shared" si="19"/>
        <v>132.75</v>
      </c>
      <c r="F73" s="23">
        <v>132.75</v>
      </c>
      <c r="G73" s="23">
        <v>0</v>
      </c>
      <c r="H73" s="23">
        <v>5.25</v>
      </c>
      <c r="I73" s="23"/>
      <c r="J73" s="23">
        <f t="shared" si="20"/>
        <v>127.5</v>
      </c>
      <c r="K73" s="23">
        <f t="shared" si="21"/>
        <v>0</v>
      </c>
      <c r="L73" s="23">
        <v>600</v>
      </c>
      <c r="M73" s="23">
        <v>800</v>
      </c>
      <c r="N73" s="23">
        <f t="shared" si="11"/>
        <v>76500</v>
      </c>
      <c r="O73" s="23">
        <f t="shared" si="12"/>
        <v>0</v>
      </c>
      <c r="P73" s="23">
        <f t="shared" si="13"/>
        <v>76500</v>
      </c>
      <c r="Q73" s="76"/>
    </row>
    <row r="74" ht="127.5" spans="1:17">
      <c r="A74" s="19"/>
      <c r="B74" s="58" t="s">
        <v>142</v>
      </c>
      <c r="C74" s="54"/>
      <c r="D74" s="58" t="s">
        <v>143</v>
      </c>
      <c r="E74" s="22">
        <f t="shared" si="19"/>
        <v>290.41</v>
      </c>
      <c r="F74" s="25">
        <v>290.41</v>
      </c>
      <c r="G74" s="25">
        <v>0</v>
      </c>
      <c r="H74" s="23"/>
      <c r="I74" s="23"/>
      <c r="J74" s="23">
        <f t="shared" si="20"/>
        <v>290.41</v>
      </c>
      <c r="K74" s="23">
        <f t="shared" si="21"/>
        <v>0</v>
      </c>
      <c r="L74" s="23">
        <v>600</v>
      </c>
      <c r="M74" s="23">
        <v>800</v>
      </c>
      <c r="N74" s="23">
        <f t="shared" si="11"/>
        <v>174246</v>
      </c>
      <c r="O74" s="23">
        <f t="shared" si="12"/>
        <v>0</v>
      </c>
      <c r="P74" s="23">
        <f t="shared" si="13"/>
        <v>174246</v>
      </c>
      <c r="Q74" s="76"/>
    </row>
    <row r="75" ht="76.5" spans="1:17">
      <c r="A75" s="19"/>
      <c r="B75" s="39" t="s">
        <v>144</v>
      </c>
      <c r="C75" s="23">
        <v>13777963882</v>
      </c>
      <c r="D75" s="58" t="s">
        <v>145</v>
      </c>
      <c r="E75" s="22">
        <f t="shared" si="19"/>
        <v>291.42</v>
      </c>
      <c r="F75" s="25">
        <v>291.42</v>
      </c>
      <c r="G75" s="23">
        <v>0</v>
      </c>
      <c r="H75" s="23"/>
      <c r="I75" s="23"/>
      <c r="J75" s="23">
        <f t="shared" si="20"/>
        <v>291.42</v>
      </c>
      <c r="K75" s="23">
        <f t="shared" si="21"/>
        <v>0</v>
      </c>
      <c r="L75" s="23">
        <v>600</v>
      </c>
      <c r="M75" s="23">
        <v>800</v>
      </c>
      <c r="N75" s="23">
        <f t="shared" si="11"/>
        <v>174852</v>
      </c>
      <c r="O75" s="23">
        <f t="shared" si="12"/>
        <v>0</v>
      </c>
      <c r="P75" s="23">
        <f t="shared" si="13"/>
        <v>174852</v>
      </c>
      <c r="Q75" s="76"/>
    </row>
    <row r="76" ht="51" spans="1:17">
      <c r="A76" s="19"/>
      <c r="B76" s="39" t="s">
        <v>146</v>
      </c>
      <c r="C76" s="23">
        <v>13777963882</v>
      </c>
      <c r="D76" s="58" t="s">
        <v>147</v>
      </c>
      <c r="E76" s="22">
        <f t="shared" si="19"/>
        <v>208.31</v>
      </c>
      <c r="F76" s="23">
        <v>208.31</v>
      </c>
      <c r="G76" s="23">
        <v>0</v>
      </c>
      <c r="H76" s="23"/>
      <c r="I76" s="23"/>
      <c r="J76" s="23">
        <f t="shared" si="20"/>
        <v>208.31</v>
      </c>
      <c r="K76" s="23">
        <f t="shared" si="21"/>
        <v>0</v>
      </c>
      <c r="L76" s="23">
        <v>600</v>
      </c>
      <c r="M76" s="23">
        <v>800</v>
      </c>
      <c r="N76" s="23">
        <f t="shared" si="11"/>
        <v>124986</v>
      </c>
      <c r="O76" s="23">
        <f t="shared" si="12"/>
        <v>0</v>
      </c>
      <c r="P76" s="23">
        <f t="shared" si="13"/>
        <v>124986</v>
      </c>
      <c r="Q76" s="76"/>
    </row>
    <row r="77" ht="76.5" spans="1:17">
      <c r="A77" s="19"/>
      <c r="B77" s="39" t="s">
        <v>148</v>
      </c>
      <c r="C77" s="23">
        <v>13906612825</v>
      </c>
      <c r="D77" s="58" t="s">
        <v>149</v>
      </c>
      <c r="E77" s="22">
        <f t="shared" si="19"/>
        <v>83.04</v>
      </c>
      <c r="F77" s="23">
        <v>83.04</v>
      </c>
      <c r="G77" s="23">
        <v>0</v>
      </c>
      <c r="H77" s="23"/>
      <c r="I77" s="23"/>
      <c r="J77" s="23">
        <f t="shared" si="20"/>
        <v>83.04</v>
      </c>
      <c r="K77" s="23">
        <f t="shared" si="21"/>
        <v>0</v>
      </c>
      <c r="L77" s="23">
        <v>600</v>
      </c>
      <c r="M77" s="23">
        <v>800</v>
      </c>
      <c r="N77" s="23">
        <f t="shared" si="11"/>
        <v>49824</v>
      </c>
      <c r="O77" s="23">
        <f t="shared" si="12"/>
        <v>0</v>
      </c>
      <c r="P77" s="23">
        <f t="shared" si="13"/>
        <v>49824</v>
      </c>
      <c r="Q77" s="76"/>
    </row>
    <row r="78" ht="25.5" spans="1:17">
      <c r="A78" s="19"/>
      <c r="B78" s="49" t="s">
        <v>33</v>
      </c>
      <c r="C78" s="83"/>
      <c r="D78" s="50"/>
      <c r="E78" s="22">
        <f t="shared" ref="E78:K78" si="22">SUM(E72:E77)</f>
        <v>1065.98</v>
      </c>
      <c r="F78" s="22">
        <f t="shared" si="22"/>
        <v>1011.81</v>
      </c>
      <c r="G78" s="22">
        <f t="shared" si="22"/>
        <v>54.17</v>
      </c>
      <c r="H78" s="22">
        <f t="shared" si="22"/>
        <v>5.25</v>
      </c>
      <c r="I78" s="22">
        <f t="shared" si="22"/>
        <v>0</v>
      </c>
      <c r="J78" s="22">
        <f t="shared" si="22"/>
        <v>1006.56</v>
      </c>
      <c r="K78" s="22">
        <f t="shared" si="22"/>
        <v>54.17</v>
      </c>
      <c r="L78" s="23">
        <v>600</v>
      </c>
      <c r="M78" s="23">
        <v>800</v>
      </c>
      <c r="N78" s="23">
        <f t="shared" si="11"/>
        <v>603936</v>
      </c>
      <c r="O78" s="23">
        <f t="shared" si="12"/>
        <v>43336</v>
      </c>
      <c r="P78" s="23">
        <f t="shared" si="13"/>
        <v>647272</v>
      </c>
      <c r="Q78" s="76"/>
    </row>
    <row r="79" ht="51" spans="1:17">
      <c r="A79" s="19" t="s">
        <v>150</v>
      </c>
      <c r="B79" s="39" t="s">
        <v>151</v>
      </c>
      <c r="C79" s="19"/>
      <c r="D79" s="39" t="s">
        <v>152</v>
      </c>
      <c r="E79" s="22">
        <f>F79+G79</f>
        <v>127.5</v>
      </c>
      <c r="F79" s="25">
        <v>127.5</v>
      </c>
      <c r="G79" s="23">
        <v>0</v>
      </c>
      <c r="H79" s="23"/>
      <c r="I79" s="23"/>
      <c r="J79" s="23">
        <f>F79-H79</f>
        <v>127.5</v>
      </c>
      <c r="K79" s="23">
        <f>G79-I79</f>
        <v>0</v>
      </c>
      <c r="L79" s="23">
        <v>600</v>
      </c>
      <c r="M79" s="23">
        <v>800</v>
      </c>
      <c r="N79" s="23">
        <f t="shared" si="11"/>
        <v>76500</v>
      </c>
      <c r="O79" s="23">
        <f t="shared" si="12"/>
        <v>0</v>
      </c>
      <c r="P79" s="23">
        <f t="shared" si="13"/>
        <v>76500</v>
      </c>
      <c r="Q79" s="76"/>
    </row>
    <row r="80" ht="51" spans="1:17">
      <c r="A80" s="19"/>
      <c r="B80" s="39" t="s">
        <v>153</v>
      </c>
      <c r="C80" s="64"/>
      <c r="D80" s="39" t="s">
        <v>154</v>
      </c>
      <c r="E80" s="22">
        <f t="shared" ref="E80:E90" si="23">F80+G80</f>
        <v>472.23</v>
      </c>
      <c r="F80" s="63">
        <v>265.77</v>
      </c>
      <c r="G80" s="63">
        <v>206.46</v>
      </c>
      <c r="H80" s="23">
        <v>0.5</v>
      </c>
      <c r="I80" s="23"/>
      <c r="J80" s="23">
        <f t="shared" ref="J80:J90" si="24">F80-H80</f>
        <v>265.27</v>
      </c>
      <c r="K80" s="23">
        <f t="shared" ref="K80:K90" si="25">G80-I80</f>
        <v>206.46</v>
      </c>
      <c r="L80" s="23">
        <v>600</v>
      </c>
      <c r="M80" s="23">
        <v>800</v>
      </c>
      <c r="N80" s="23">
        <f t="shared" ref="N80:N95" si="26">J80*L80</f>
        <v>159162</v>
      </c>
      <c r="O80" s="23">
        <f t="shared" ref="O80:O95" si="27">K80*M80</f>
        <v>165168</v>
      </c>
      <c r="P80" s="23">
        <f t="shared" ref="P80:P95" si="28">N80+O80</f>
        <v>324330</v>
      </c>
      <c r="Q80" s="76"/>
    </row>
    <row r="81" ht="51" spans="1:17">
      <c r="A81" s="19"/>
      <c r="B81" s="39" t="s">
        <v>39</v>
      </c>
      <c r="C81" s="19">
        <v>13906690701</v>
      </c>
      <c r="D81" s="39" t="s">
        <v>154</v>
      </c>
      <c r="E81" s="22">
        <f t="shared" si="23"/>
        <v>283.5</v>
      </c>
      <c r="F81" s="25">
        <v>283.5</v>
      </c>
      <c r="G81" s="23">
        <v>0</v>
      </c>
      <c r="H81" s="23"/>
      <c r="I81" s="23"/>
      <c r="J81" s="23">
        <f t="shared" si="24"/>
        <v>283.5</v>
      </c>
      <c r="K81" s="23">
        <f t="shared" si="25"/>
        <v>0</v>
      </c>
      <c r="L81" s="23">
        <v>600</v>
      </c>
      <c r="M81" s="23">
        <v>800</v>
      </c>
      <c r="N81" s="23">
        <f t="shared" si="26"/>
        <v>170100</v>
      </c>
      <c r="O81" s="23">
        <f t="shared" si="27"/>
        <v>0</v>
      </c>
      <c r="P81" s="23">
        <f t="shared" si="28"/>
        <v>170100</v>
      </c>
      <c r="Q81" s="76"/>
    </row>
    <row r="82" ht="25.5" spans="1:17">
      <c r="A82" s="19"/>
      <c r="B82" s="39" t="s">
        <v>155</v>
      </c>
      <c r="C82" s="19">
        <v>13626823333</v>
      </c>
      <c r="D82" s="39" t="s">
        <v>156</v>
      </c>
      <c r="E82" s="22">
        <f t="shared" si="23"/>
        <v>279.31</v>
      </c>
      <c r="F82" s="23">
        <v>279.31</v>
      </c>
      <c r="G82" s="23">
        <v>0</v>
      </c>
      <c r="H82" s="23">
        <v>6.21</v>
      </c>
      <c r="I82" s="23"/>
      <c r="J82" s="23">
        <f t="shared" si="24"/>
        <v>273.1</v>
      </c>
      <c r="K82" s="23">
        <f t="shared" si="25"/>
        <v>0</v>
      </c>
      <c r="L82" s="23">
        <v>600</v>
      </c>
      <c r="M82" s="23">
        <v>800</v>
      </c>
      <c r="N82" s="23">
        <f t="shared" si="26"/>
        <v>163860</v>
      </c>
      <c r="O82" s="23">
        <f t="shared" si="27"/>
        <v>0</v>
      </c>
      <c r="P82" s="23">
        <f t="shared" si="28"/>
        <v>163860</v>
      </c>
      <c r="Q82" s="76"/>
    </row>
    <row r="83" ht="51" spans="1:17">
      <c r="A83" s="19"/>
      <c r="B83" s="39" t="s">
        <v>91</v>
      </c>
      <c r="C83" s="19"/>
      <c r="D83" s="39" t="s">
        <v>157</v>
      </c>
      <c r="E83" s="22">
        <f t="shared" si="23"/>
        <v>812.47</v>
      </c>
      <c r="F83" s="22">
        <v>544.28</v>
      </c>
      <c r="G83" s="22">
        <v>268.19</v>
      </c>
      <c r="H83" s="23"/>
      <c r="I83" s="23"/>
      <c r="J83" s="23">
        <f t="shared" si="24"/>
        <v>544.28</v>
      </c>
      <c r="K83" s="23">
        <f t="shared" si="25"/>
        <v>268.19</v>
      </c>
      <c r="L83" s="23">
        <v>600</v>
      </c>
      <c r="M83" s="23">
        <v>800</v>
      </c>
      <c r="N83" s="23">
        <f t="shared" si="26"/>
        <v>326568</v>
      </c>
      <c r="O83" s="23">
        <f t="shared" si="27"/>
        <v>214552</v>
      </c>
      <c r="P83" s="23">
        <f t="shared" si="28"/>
        <v>541120</v>
      </c>
      <c r="Q83" s="76"/>
    </row>
    <row r="84" ht="25.5" spans="1:17">
      <c r="A84" s="19"/>
      <c r="B84" s="80" t="s">
        <v>33</v>
      </c>
      <c r="C84" s="81"/>
      <c r="D84" s="82"/>
      <c r="E84" s="22">
        <f t="shared" ref="E84:K84" si="29">SUM(E79:E83)</f>
        <v>1975.01</v>
      </c>
      <c r="F84" s="22">
        <f t="shared" si="29"/>
        <v>1500.36</v>
      </c>
      <c r="G84" s="22">
        <f t="shared" si="29"/>
        <v>474.65</v>
      </c>
      <c r="H84" s="22">
        <f t="shared" si="29"/>
        <v>6.71</v>
      </c>
      <c r="I84" s="22">
        <f t="shared" si="29"/>
        <v>0</v>
      </c>
      <c r="J84" s="22">
        <f t="shared" si="29"/>
        <v>1493.65</v>
      </c>
      <c r="K84" s="22">
        <f t="shared" si="29"/>
        <v>474.65</v>
      </c>
      <c r="L84" s="23">
        <v>600</v>
      </c>
      <c r="M84" s="23">
        <v>800</v>
      </c>
      <c r="N84" s="23">
        <f t="shared" si="26"/>
        <v>896190</v>
      </c>
      <c r="O84" s="23">
        <f t="shared" si="27"/>
        <v>379720</v>
      </c>
      <c r="P84" s="23">
        <f t="shared" si="28"/>
        <v>1275910</v>
      </c>
      <c r="Q84" s="76"/>
    </row>
    <row r="85" s="1" customFormat="1" ht="124" customHeight="1" spans="1:17">
      <c r="A85" s="19" t="s">
        <v>158</v>
      </c>
      <c r="B85" s="55" t="s">
        <v>39</v>
      </c>
      <c r="C85" s="23"/>
      <c r="D85" s="39" t="s">
        <v>159</v>
      </c>
      <c r="E85" s="22">
        <f t="shared" si="23"/>
        <v>807.95</v>
      </c>
      <c r="F85" s="70">
        <v>92.67</v>
      </c>
      <c r="G85" s="70">
        <v>715.28</v>
      </c>
      <c r="H85" s="23"/>
      <c r="I85" s="23">
        <v>112.03</v>
      </c>
      <c r="J85" s="23">
        <f t="shared" si="24"/>
        <v>92.67</v>
      </c>
      <c r="K85" s="23">
        <f t="shared" si="25"/>
        <v>603.25</v>
      </c>
      <c r="L85" s="23">
        <v>600</v>
      </c>
      <c r="M85" s="23">
        <v>800</v>
      </c>
      <c r="N85" s="23">
        <f t="shared" si="26"/>
        <v>55602</v>
      </c>
      <c r="O85" s="23">
        <f t="shared" si="27"/>
        <v>482600</v>
      </c>
      <c r="P85" s="23">
        <f t="shared" si="28"/>
        <v>538202</v>
      </c>
      <c r="Q85" s="76"/>
    </row>
    <row r="86" ht="51" spans="1:17">
      <c r="A86" s="23"/>
      <c r="B86" s="39" t="s">
        <v>160</v>
      </c>
      <c r="C86" s="23"/>
      <c r="D86" s="39" t="s">
        <v>161</v>
      </c>
      <c r="E86" s="22">
        <f t="shared" si="23"/>
        <v>41.31</v>
      </c>
      <c r="F86" s="23">
        <v>41.31</v>
      </c>
      <c r="G86" s="23">
        <v>0</v>
      </c>
      <c r="H86" s="19"/>
      <c r="I86" s="19"/>
      <c r="J86" s="23">
        <f t="shared" si="24"/>
        <v>41.31</v>
      </c>
      <c r="K86" s="23">
        <f t="shared" si="25"/>
        <v>0</v>
      </c>
      <c r="L86" s="23">
        <v>600</v>
      </c>
      <c r="M86" s="23">
        <v>800</v>
      </c>
      <c r="N86" s="23">
        <f t="shared" si="26"/>
        <v>24786</v>
      </c>
      <c r="O86" s="23">
        <f t="shared" si="27"/>
        <v>0</v>
      </c>
      <c r="P86" s="23">
        <f t="shared" si="28"/>
        <v>24786</v>
      </c>
      <c r="Q86" s="78" t="s">
        <v>162</v>
      </c>
    </row>
    <row r="87" ht="76.5" spans="1:17">
      <c r="A87" s="23"/>
      <c r="B87" s="68" t="s">
        <v>163</v>
      </c>
      <c r="C87" s="30">
        <v>13586861383</v>
      </c>
      <c r="D87" s="19" t="s">
        <v>164</v>
      </c>
      <c r="E87" s="22">
        <f t="shared" si="23"/>
        <v>14.08</v>
      </c>
      <c r="F87" s="23">
        <v>14.08</v>
      </c>
      <c r="G87" s="23">
        <v>0</v>
      </c>
      <c r="H87" s="19"/>
      <c r="I87" s="19"/>
      <c r="J87" s="23">
        <f t="shared" si="24"/>
        <v>14.08</v>
      </c>
      <c r="K87" s="23">
        <f t="shared" si="25"/>
        <v>0</v>
      </c>
      <c r="L87" s="23">
        <v>600</v>
      </c>
      <c r="M87" s="23">
        <v>800</v>
      </c>
      <c r="N87" s="23">
        <f t="shared" si="26"/>
        <v>8448</v>
      </c>
      <c r="O87" s="23">
        <f t="shared" si="27"/>
        <v>0</v>
      </c>
      <c r="P87" s="23">
        <f t="shared" si="28"/>
        <v>8448</v>
      </c>
      <c r="Q87" s="78" t="s">
        <v>165</v>
      </c>
    </row>
    <row r="88" ht="25.5" spans="1:17">
      <c r="A88" s="23"/>
      <c r="B88" s="39" t="s">
        <v>166</v>
      </c>
      <c r="C88" s="23"/>
      <c r="D88" s="19" t="s">
        <v>167</v>
      </c>
      <c r="E88" s="22">
        <f t="shared" si="23"/>
        <v>2.04</v>
      </c>
      <c r="F88" s="23">
        <v>2.04</v>
      </c>
      <c r="G88" s="23">
        <v>0</v>
      </c>
      <c r="H88" s="19"/>
      <c r="I88" s="19"/>
      <c r="J88" s="23">
        <f t="shared" si="24"/>
        <v>2.04</v>
      </c>
      <c r="K88" s="23">
        <f t="shared" si="25"/>
        <v>0</v>
      </c>
      <c r="L88" s="23">
        <v>600</v>
      </c>
      <c r="M88" s="23">
        <v>800</v>
      </c>
      <c r="N88" s="23">
        <f t="shared" si="26"/>
        <v>1224</v>
      </c>
      <c r="O88" s="23">
        <f t="shared" si="27"/>
        <v>0</v>
      </c>
      <c r="P88" s="23">
        <f t="shared" si="28"/>
        <v>1224</v>
      </c>
      <c r="Q88" s="78" t="s">
        <v>17</v>
      </c>
    </row>
    <row r="89" ht="25.5" spans="1:17">
      <c r="A89" s="23"/>
      <c r="B89" s="39" t="s">
        <v>168</v>
      </c>
      <c r="C89" s="23"/>
      <c r="D89" s="19" t="s">
        <v>169</v>
      </c>
      <c r="E89" s="22">
        <f t="shared" si="23"/>
        <v>1.32</v>
      </c>
      <c r="F89" s="23">
        <v>1.32</v>
      </c>
      <c r="G89" s="23">
        <v>0</v>
      </c>
      <c r="H89" s="19"/>
      <c r="I89" s="19"/>
      <c r="J89" s="23">
        <f t="shared" si="24"/>
        <v>1.32</v>
      </c>
      <c r="K89" s="23">
        <f t="shared" si="25"/>
        <v>0</v>
      </c>
      <c r="L89" s="23">
        <v>600</v>
      </c>
      <c r="M89" s="23">
        <v>800</v>
      </c>
      <c r="N89" s="23">
        <f t="shared" si="26"/>
        <v>792</v>
      </c>
      <c r="O89" s="23">
        <f t="shared" si="27"/>
        <v>0</v>
      </c>
      <c r="P89" s="23">
        <f t="shared" si="28"/>
        <v>792</v>
      </c>
      <c r="Q89" s="78" t="s">
        <v>17</v>
      </c>
    </row>
    <row r="90" ht="25.5" spans="1:17">
      <c r="A90" s="23"/>
      <c r="B90" s="39" t="s">
        <v>170</v>
      </c>
      <c r="C90" s="23"/>
      <c r="D90" s="19" t="s">
        <v>169</v>
      </c>
      <c r="E90" s="22">
        <f t="shared" si="23"/>
        <v>2.25</v>
      </c>
      <c r="F90" s="23">
        <v>2.25</v>
      </c>
      <c r="G90" s="23">
        <v>0</v>
      </c>
      <c r="H90" s="19"/>
      <c r="I90" s="19"/>
      <c r="J90" s="23">
        <f t="shared" si="24"/>
        <v>2.25</v>
      </c>
      <c r="K90" s="23">
        <f t="shared" si="25"/>
        <v>0</v>
      </c>
      <c r="L90" s="23">
        <v>600</v>
      </c>
      <c r="M90" s="23">
        <v>800</v>
      </c>
      <c r="N90" s="23">
        <f t="shared" si="26"/>
        <v>1350</v>
      </c>
      <c r="O90" s="23">
        <f t="shared" si="27"/>
        <v>0</v>
      </c>
      <c r="P90" s="23">
        <f t="shared" si="28"/>
        <v>1350</v>
      </c>
      <c r="Q90" s="78" t="s">
        <v>17</v>
      </c>
    </row>
    <row r="91" ht="25.5" spans="1:17">
      <c r="A91" s="23"/>
      <c r="B91" s="80" t="s">
        <v>33</v>
      </c>
      <c r="C91" s="81"/>
      <c r="D91" s="82"/>
      <c r="E91" s="22">
        <f t="shared" ref="E91:K91" si="30">SUM(E85:E90)</f>
        <v>868.95</v>
      </c>
      <c r="F91" s="22">
        <f t="shared" si="30"/>
        <v>153.67</v>
      </c>
      <c r="G91" s="22">
        <f t="shared" si="30"/>
        <v>715.28</v>
      </c>
      <c r="H91" s="22">
        <f t="shared" si="30"/>
        <v>0</v>
      </c>
      <c r="I91" s="22">
        <f t="shared" si="30"/>
        <v>112.03</v>
      </c>
      <c r="J91" s="22">
        <f t="shared" si="30"/>
        <v>153.67</v>
      </c>
      <c r="K91" s="22">
        <f t="shared" si="30"/>
        <v>603.25</v>
      </c>
      <c r="L91" s="23">
        <v>600</v>
      </c>
      <c r="M91" s="23">
        <v>800</v>
      </c>
      <c r="N91" s="23">
        <f t="shared" si="26"/>
        <v>92202</v>
      </c>
      <c r="O91" s="23">
        <f t="shared" si="27"/>
        <v>482600</v>
      </c>
      <c r="P91" s="23">
        <f t="shared" si="28"/>
        <v>574802</v>
      </c>
      <c r="Q91" s="76"/>
    </row>
    <row r="92" ht="76.5" spans="1:17">
      <c r="A92" s="19" t="s">
        <v>171</v>
      </c>
      <c r="B92" s="84" t="s">
        <v>172</v>
      </c>
      <c r="C92" s="61"/>
      <c r="D92" s="85" t="s">
        <v>173</v>
      </c>
      <c r="E92" s="22">
        <f>F92+G92</f>
        <v>509.7</v>
      </c>
      <c r="F92" s="25">
        <v>390.3</v>
      </c>
      <c r="G92" s="25">
        <v>119.4</v>
      </c>
      <c r="H92" s="19"/>
      <c r="I92" s="19"/>
      <c r="J92" s="23">
        <f>F92-H92</f>
        <v>390.3</v>
      </c>
      <c r="K92" s="23">
        <f>G92-I92</f>
        <v>119.4</v>
      </c>
      <c r="L92" s="23">
        <v>600</v>
      </c>
      <c r="M92" s="23">
        <v>800</v>
      </c>
      <c r="N92" s="23">
        <f t="shared" si="26"/>
        <v>234180</v>
      </c>
      <c r="O92" s="23">
        <f t="shared" si="27"/>
        <v>95520</v>
      </c>
      <c r="P92" s="23">
        <f t="shared" si="28"/>
        <v>329700</v>
      </c>
      <c r="Q92" s="78" t="s">
        <v>174</v>
      </c>
    </row>
    <row r="93" ht="25.5" spans="1:17">
      <c r="A93" s="19"/>
      <c r="B93" s="39" t="s">
        <v>175</v>
      </c>
      <c r="C93" s="19"/>
      <c r="D93" s="85" t="s">
        <v>176</v>
      </c>
      <c r="E93" s="22">
        <f>F93+G93</f>
        <v>20.18</v>
      </c>
      <c r="F93" s="25">
        <v>20.18</v>
      </c>
      <c r="G93" s="25">
        <v>0</v>
      </c>
      <c r="H93" s="19"/>
      <c r="I93" s="19"/>
      <c r="J93" s="23">
        <f>F93-H93</f>
        <v>20.18</v>
      </c>
      <c r="K93" s="23">
        <f>G93-I93</f>
        <v>0</v>
      </c>
      <c r="L93" s="23">
        <v>600</v>
      </c>
      <c r="M93" s="23">
        <v>800</v>
      </c>
      <c r="N93" s="23">
        <f t="shared" si="26"/>
        <v>12108</v>
      </c>
      <c r="O93" s="23">
        <f t="shared" si="27"/>
        <v>0</v>
      </c>
      <c r="P93" s="23">
        <f t="shared" si="28"/>
        <v>12108</v>
      </c>
      <c r="Q93" s="78" t="s">
        <v>17</v>
      </c>
    </row>
    <row r="94" ht="25.5" spans="1:17">
      <c r="A94" s="19"/>
      <c r="B94" s="49" t="s">
        <v>33</v>
      </c>
      <c r="C94" s="19"/>
      <c r="D94" s="50"/>
      <c r="E94" s="22">
        <f t="shared" ref="E94:K94" si="31">SUM(E92:E93)</f>
        <v>529.88</v>
      </c>
      <c r="F94" s="22">
        <f t="shared" si="31"/>
        <v>410.48</v>
      </c>
      <c r="G94" s="22">
        <f t="shared" si="31"/>
        <v>119.4</v>
      </c>
      <c r="H94" s="22">
        <f t="shared" si="31"/>
        <v>0</v>
      </c>
      <c r="I94" s="22">
        <f t="shared" si="31"/>
        <v>0</v>
      </c>
      <c r="J94" s="22">
        <f t="shared" si="31"/>
        <v>410.48</v>
      </c>
      <c r="K94" s="22">
        <f t="shared" si="31"/>
        <v>119.4</v>
      </c>
      <c r="L94" s="23">
        <v>600</v>
      </c>
      <c r="M94" s="23">
        <v>800</v>
      </c>
      <c r="N94" s="23">
        <f t="shared" si="26"/>
        <v>246288</v>
      </c>
      <c r="O94" s="23">
        <f t="shared" si="27"/>
        <v>95520</v>
      </c>
      <c r="P94" s="23">
        <f t="shared" si="28"/>
        <v>341808</v>
      </c>
      <c r="Q94" s="76"/>
    </row>
    <row r="95" ht="25.5" spans="1:17">
      <c r="A95" s="86" t="s">
        <v>11</v>
      </c>
      <c r="B95" s="87"/>
      <c r="C95" s="81"/>
      <c r="D95" s="88"/>
      <c r="E95" s="22">
        <f>SUM(E4:E94)/2</f>
        <v>19476.46</v>
      </c>
      <c r="F95" s="22">
        <f t="shared" ref="E95:K95" si="32">SUM(F4:F94)/2</f>
        <v>9369.63</v>
      </c>
      <c r="G95" s="22">
        <f t="shared" si="32"/>
        <v>10106.83</v>
      </c>
      <c r="H95" s="22">
        <f t="shared" si="32"/>
        <v>44.1</v>
      </c>
      <c r="I95" s="22">
        <f t="shared" si="32"/>
        <v>121.57</v>
      </c>
      <c r="J95" s="22">
        <f t="shared" si="32"/>
        <v>9325.53</v>
      </c>
      <c r="K95" s="22">
        <f t="shared" si="32"/>
        <v>9985.26</v>
      </c>
      <c r="L95" s="23">
        <v>600</v>
      </c>
      <c r="M95" s="23">
        <v>800</v>
      </c>
      <c r="N95" s="23">
        <f t="shared" si="26"/>
        <v>5595318</v>
      </c>
      <c r="O95" s="23">
        <f t="shared" si="27"/>
        <v>7988208</v>
      </c>
      <c r="P95" s="23">
        <f t="shared" si="28"/>
        <v>13583526</v>
      </c>
      <c r="Q95" s="76"/>
    </row>
    <row r="96" ht="76.5" spans="1:17">
      <c r="A96" s="89" t="s">
        <v>171</v>
      </c>
      <c r="B96" s="84" t="s">
        <v>172</v>
      </c>
      <c r="C96" s="61"/>
      <c r="D96" s="85" t="s">
        <v>173</v>
      </c>
      <c r="E96" s="25"/>
      <c r="F96" s="25"/>
      <c r="G96" s="25"/>
      <c r="H96" s="25"/>
      <c r="I96" s="25"/>
      <c r="J96" s="25"/>
      <c r="K96" s="25"/>
      <c r="L96" s="25"/>
      <c r="M96" s="23"/>
      <c r="N96" s="25"/>
      <c r="O96" s="25"/>
      <c r="P96" s="92">
        <v>3060</v>
      </c>
      <c r="Q96" s="95" t="s">
        <v>177</v>
      </c>
    </row>
    <row r="97" ht="25.5" spans="1:17">
      <c r="A97" s="19" t="s">
        <v>178</v>
      </c>
      <c r="B97" s="39"/>
      <c r="C97" s="19"/>
      <c r="D97" s="19"/>
      <c r="E97" s="90"/>
      <c r="F97" s="90"/>
      <c r="G97" s="90"/>
      <c r="H97" s="91"/>
      <c r="I97" s="91"/>
      <c r="J97" s="91"/>
      <c r="K97" s="91"/>
      <c r="L97" s="91"/>
      <c r="M97" s="91"/>
      <c r="N97" s="91"/>
      <c r="O97" s="91"/>
      <c r="P97" s="92">
        <f>SUM(P95:P96)</f>
        <v>13586586</v>
      </c>
      <c r="Q97" s="96"/>
    </row>
    <row r="98" ht="27.5" spans="16:16">
      <c r="P98" s="93"/>
    </row>
    <row r="99" ht="27.5" spans="16:16">
      <c r="P99" s="93"/>
    </row>
    <row r="100" ht="27.5" spans="16:16">
      <c r="P100" s="93"/>
    </row>
    <row r="101" ht="27.5" spans="16:16">
      <c r="P101" s="94"/>
    </row>
    <row r="102" ht="27.5" spans="16:16">
      <c r="P102" s="93"/>
    </row>
    <row r="103" ht="27.5" spans="16:16">
      <c r="P103" s="93"/>
    </row>
    <row r="104" ht="27.5" spans="16:16">
      <c r="P104" s="93"/>
    </row>
  </sheetData>
  <autoFilter xmlns:etc="http://www.wps.cn/officeDocument/2017/etCustomData" ref="A3:Q97" etc:filterBottomFollowUsedRange="0">
    <extLst/>
  </autoFilter>
  <mergeCells count="32">
    <mergeCell ref="A1:Q1"/>
    <mergeCell ref="E2:G2"/>
    <mergeCell ref="H2:I2"/>
    <mergeCell ref="J2:K2"/>
    <mergeCell ref="L2:M2"/>
    <mergeCell ref="N2:P2"/>
    <mergeCell ref="B12:D12"/>
    <mergeCell ref="B22:D22"/>
    <mergeCell ref="B41:D41"/>
    <mergeCell ref="B52:D52"/>
    <mergeCell ref="B67:D67"/>
    <mergeCell ref="B71:D71"/>
    <mergeCell ref="B78:D78"/>
    <mergeCell ref="B84:D84"/>
    <mergeCell ref="B91:D91"/>
    <mergeCell ref="B94:D94"/>
    <mergeCell ref="A95:D95"/>
    <mergeCell ref="A97:D97"/>
    <mergeCell ref="A2:A3"/>
    <mergeCell ref="A4:A12"/>
    <mergeCell ref="A13:A22"/>
    <mergeCell ref="A23:A41"/>
    <mergeCell ref="A42:A52"/>
    <mergeCell ref="A53:A67"/>
    <mergeCell ref="A68:A71"/>
    <mergeCell ref="A72:A78"/>
    <mergeCell ref="A79:A84"/>
    <mergeCell ref="A85:A91"/>
    <mergeCell ref="A92:A94"/>
    <mergeCell ref="B2:B3"/>
    <mergeCell ref="C2:C3"/>
    <mergeCell ref="D2:D3"/>
  </mergeCells>
  <printOptions horizontalCentered="1"/>
  <pageMargins left="0.751388888888889" right="0.751388888888889" top="0.393055555555556" bottom="0.393055555555556" header="0.5" footer="0.5"/>
  <pageSetup paperSize="9" scale="40" fitToHeight="0" orientation="landscape" horizontalDpi="600"/>
  <headerFooter/>
  <ignoredErrors>
    <ignoredError sqref="E12:F12 E22 E41 E52:F52 E67:F67 F78 E84:F84 E94:F94 J52:K52 J41:K41 J22:K22 J12:K12 J67:K67 J78:K78 J84:K84 J94:K94 J91:K91 J71:K71" 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D5662047-3127-477A-AC3A-1D340467FB41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晚稻测绘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guest</dc:creator>
  <cp:lastModifiedBy>还好</cp:lastModifiedBy>
  <dcterms:created xsi:type="dcterms:W3CDTF">2023-11-16T23:49:00Z</dcterms:created>
  <dcterms:modified xsi:type="dcterms:W3CDTF">2025-10-31T02:24:44Z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4F5A69E6BCF545F08CD5F183872AE8C9_13</vt:lpwstr>
  </property>
</Properties>
</file>